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chartsheets/sheet1.xml" ContentType="application/vnd.openxmlformats-officedocument.spreadsheetml.chart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6" windowWidth="18192" windowHeight="12060" firstSheet="1" activeTab="3"/>
  </bookViews>
  <sheets>
    <sheet name="Foglio1" sheetId="1" state="hidden" r:id="rId1"/>
    <sheet name="Valori assoluti" sheetId="2" r:id="rId2"/>
    <sheet name="C.P. per Regione" sheetId="4" r:id="rId3"/>
    <sheet name="C.P per tipologia di strada" sheetId="3" r:id="rId4"/>
    <sheet name="Grafico1" sheetId="9" r:id="rId5"/>
    <sheet name="2016 da spss" sheetId="5" state="hidden" r:id="rId6"/>
    <sheet name="ISTAT 2016" sheetId="6" state="hidden" r:id="rId7"/>
    <sheet name="Dati 2017 spss" sheetId="7" state="hidden" r:id="rId8"/>
  </sheets>
  <definedNames>
    <definedName name="_xlnm.Print_Area" localSheetId="0">Foglio1!$A$1:$AG$22</definedName>
  </definedNames>
  <calcPr calcId="145621"/>
</workbook>
</file>

<file path=xl/calcChain.xml><?xml version="1.0" encoding="utf-8"?>
<calcChain xmlns="http://schemas.openxmlformats.org/spreadsheetml/2006/main">
  <c r="D82" i="3" l="1"/>
  <c r="E82" i="3"/>
  <c r="F82" i="3"/>
  <c r="G82" i="3"/>
  <c r="H82" i="3"/>
  <c r="I82" i="3"/>
  <c r="J82" i="3"/>
  <c r="K82" i="3"/>
  <c r="L82" i="3"/>
  <c r="M82" i="3"/>
  <c r="N82" i="3"/>
  <c r="D83" i="3"/>
  <c r="E83" i="3"/>
  <c r="F83" i="3"/>
  <c r="G83" i="3"/>
  <c r="H83" i="3"/>
  <c r="I83" i="3"/>
  <c r="J83" i="3"/>
  <c r="K83" i="3"/>
  <c r="L83" i="3"/>
  <c r="M83" i="3"/>
  <c r="N83" i="3"/>
  <c r="D84" i="3"/>
  <c r="E84" i="3"/>
  <c r="F84" i="3"/>
  <c r="G84" i="3"/>
  <c r="H84" i="3"/>
  <c r="I84" i="3"/>
  <c r="J84" i="3"/>
  <c r="K84" i="3"/>
  <c r="L84" i="3"/>
  <c r="M84" i="3"/>
  <c r="N84" i="3"/>
  <c r="D85" i="3"/>
  <c r="E85" i="3"/>
  <c r="F85" i="3"/>
  <c r="G85" i="3"/>
  <c r="H85" i="3"/>
  <c r="I85" i="3"/>
  <c r="J85" i="3"/>
  <c r="K85" i="3"/>
  <c r="L85" i="3"/>
  <c r="M85" i="3"/>
  <c r="N85" i="3"/>
  <c r="D86" i="3"/>
  <c r="E86" i="3"/>
  <c r="F86" i="3"/>
  <c r="G86" i="3"/>
  <c r="H86" i="3"/>
  <c r="I86" i="3"/>
  <c r="J86" i="3"/>
  <c r="K86" i="3"/>
  <c r="L86" i="3"/>
  <c r="M86" i="3"/>
  <c r="N86" i="3"/>
  <c r="D87" i="3"/>
  <c r="E87" i="3"/>
  <c r="F87" i="3"/>
  <c r="G87" i="3"/>
  <c r="H87" i="3"/>
  <c r="I87" i="3"/>
  <c r="J87" i="3"/>
  <c r="K87" i="3"/>
  <c r="L87" i="3"/>
  <c r="M87" i="3"/>
  <c r="N87" i="3"/>
  <c r="D88" i="3"/>
  <c r="E88" i="3"/>
  <c r="F88" i="3"/>
  <c r="G88" i="3"/>
  <c r="H88" i="3"/>
  <c r="I88" i="3"/>
  <c r="J88" i="3"/>
  <c r="K88" i="3"/>
  <c r="L88" i="3"/>
  <c r="M88" i="3"/>
  <c r="N88" i="3"/>
  <c r="D89" i="3"/>
  <c r="E89" i="3"/>
  <c r="F89" i="3"/>
  <c r="G89" i="3"/>
  <c r="H89" i="3"/>
  <c r="I89" i="3"/>
  <c r="J89" i="3"/>
  <c r="K89" i="3"/>
  <c r="L89" i="3"/>
  <c r="M89" i="3"/>
  <c r="N89" i="3"/>
  <c r="D90" i="3"/>
  <c r="E90" i="3"/>
  <c r="F90" i="3"/>
  <c r="G90" i="3"/>
  <c r="H90" i="3"/>
  <c r="I90" i="3"/>
  <c r="J90" i="3"/>
  <c r="K90" i="3"/>
  <c r="L90" i="3"/>
  <c r="M90" i="3"/>
  <c r="N90" i="3"/>
  <c r="D91" i="3"/>
  <c r="E91" i="3"/>
  <c r="F91" i="3"/>
  <c r="G91" i="3"/>
  <c r="H91" i="3"/>
  <c r="I91" i="3"/>
  <c r="J91" i="3"/>
  <c r="K91" i="3"/>
  <c r="L91" i="3"/>
  <c r="M91" i="3"/>
  <c r="N91" i="3"/>
  <c r="D92" i="3"/>
  <c r="E92" i="3"/>
  <c r="F92" i="3"/>
  <c r="G92" i="3"/>
  <c r="H92" i="3"/>
  <c r="I92" i="3"/>
  <c r="J92" i="3"/>
  <c r="K92" i="3"/>
  <c r="L92" i="3"/>
  <c r="M92" i="3"/>
  <c r="N92" i="3"/>
  <c r="D93" i="3"/>
  <c r="E93" i="3"/>
  <c r="F93" i="3"/>
  <c r="G93" i="3"/>
  <c r="H93" i="3"/>
  <c r="I93" i="3"/>
  <c r="J93" i="3"/>
  <c r="K93" i="3"/>
  <c r="L93" i="3"/>
  <c r="M93" i="3"/>
  <c r="N93" i="3"/>
  <c r="D94" i="3"/>
  <c r="E94" i="3"/>
  <c r="F94" i="3"/>
  <c r="G94" i="3"/>
  <c r="H94" i="3"/>
  <c r="I94" i="3"/>
  <c r="J94" i="3"/>
  <c r="K94" i="3"/>
  <c r="L94" i="3"/>
  <c r="M94" i="3"/>
  <c r="N94" i="3"/>
  <c r="D95" i="3"/>
  <c r="E95" i="3"/>
  <c r="F95" i="3"/>
  <c r="G95" i="3"/>
  <c r="H95" i="3"/>
  <c r="I95" i="3"/>
  <c r="J95" i="3"/>
  <c r="K95" i="3"/>
  <c r="L95" i="3"/>
  <c r="M95" i="3"/>
  <c r="N95" i="3"/>
  <c r="D96" i="3"/>
  <c r="E96" i="3"/>
  <c r="F96" i="3"/>
  <c r="G96" i="3"/>
  <c r="H96" i="3"/>
  <c r="I96" i="3"/>
  <c r="J96" i="3"/>
  <c r="K96" i="3"/>
  <c r="L96" i="3"/>
  <c r="M96" i="3"/>
  <c r="N96" i="3"/>
  <c r="D97" i="3"/>
  <c r="E97" i="3"/>
  <c r="F97" i="3"/>
  <c r="G97" i="3"/>
  <c r="H97" i="3"/>
  <c r="I97" i="3"/>
  <c r="J97" i="3"/>
  <c r="K97" i="3"/>
  <c r="L97" i="3"/>
  <c r="M97" i="3"/>
  <c r="N97" i="3"/>
  <c r="D98" i="3"/>
  <c r="E98" i="3"/>
  <c r="F98" i="3"/>
  <c r="G98" i="3"/>
  <c r="H98" i="3"/>
  <c r="I98" i="3"/>
  <c r="J98" i="3"/>
  <c r="K98" i="3"/>
  <c r="L98" i="3"/>
  <c r="M98" i="3"/>
  <c r="N98" i="3"/>
  <c r="D99" i="3"/>
  <c r="E99" i="3"/>
  <c r="F99" i="3"/>
  <c r="G99" i="3"/>
  <c r="H99" i="3"/>
  <c r="I99" i="3"/>
  <c r="J99" i="3"/>
  <c r="K99" i="3"/>
  <c r="L99" i="3"/>
  <c r="M99" i="3"/>
  <c r="N99" i="3"/>
  <c r="D100" i="3"/>
  <c r="E100" i="3"/>
  <c r="F100" i="3"/>
  <c r="G100" i="3"/>
  <c r="H100" i="3"/>
  <c r="I100" i="3"/>
  <c r="J100" i="3"/>
  <c r="K100" i="3"/>
  <c r="L100" i="3"/>
  <c r="M100" i="3"/>
  <c r="N100" i="3"/>
  <c r="N81" i="3"/>
  <c r="M81" i="3"/>
  <c r="L81" i="3"/>
  <c r="K81" i="3"/>
  <c r="J81" i="3"/>
  <c r="I81" i="3"/>
  <c r="H81" i="3"/>
  <c r="G81" i="3"/>
  <c r="F81" i="3"/>
  <c r="E81" i="3"/>
  <c r="D81" i="3"/>
  <c r="D6" i="3"/>
  <c r="E6" i="3"/>
  <c r="F6" i="3"/>
  <c r="G6" i="3"/>
  <c r="H6" i="3"/>
  <c r="I6" i="3"/>
  <c r="J6" i="3"/>
  <c r="K6" i="3"/>
  <c r="L6" i="3"/>
  <c r="M6" i="3"/>
  <c r="N6" i="3"/>
  <c r="D7" i="3"/>
  <c r="E7" i="3"/>
  <c r="F7" i="3"/>
  <c r="G7" i="3"/>
  <c r="H7" i="3"/>
  <c r="I7" i="3"/>
  <c r="J7" i="3"/>
  <c r="K7" i="3"/>
  <c r="L7" i="3"/>
  <c r="M7" i="3"/>
  <c r="N7" i="3"/>
  <c r="D8" i="3"/>
  <c r="E8" i="3"/>
  <c r="F8" i="3"/>
  <c r="G8" i="3"/>
  <c r="H8" i="3"/>
  <c r="I8" i="3"/>
  <c r="J8" i="3"/>
  <c r="K8" i="3"/>
  <c r="L8" i="3"/>
  <c r="M8" i="3"/>
  <c r="N8" i="3"/>
  <c r="D9" i="3"/>
  <c r="E9" i="3"/>
  <c r="F9" i="3"/>
  <c r="G9" i="3"/>
  <c r="H9" i="3"/>
  <c r="I9" i="3"/>
  <c r="J9" i="3"/>
  <c r="K9" i="3"/>
  <c r="L9" i="3"/>
  <c r="M9" i="3"/>
  <c r="N9" i="3"/>
  <c r="D10" i="3"/>
  <c r="E10" i="3"/>
  <c r="F10" i="3"/>
  <c r="G10" i="3"/>
  <c r="H10" i="3"/>
  <c r="I10" i="3"/>
  <c r="J10" i="3"/>
  <c r="K10" i="3"/>
  <c r="L10" i="3"/>
  <c r="M10" i="3"/>
  <c r="N10" i="3"/>
  <c r="D11" i="3"/>
  <c r="E11" i="3"/>
  <c r="F11" i="3"/>
  <c r="G11" i="3"/>
  <c r="H11" i="3"/>
  <c r="I11" i="3"/>
  <c r="J11" i="3"/>
  <c r="K11" i="3"/>
  <c r="L11" i="3"/>
  <c r="M11" i="3"/>
  <c r="N11" i="3"/>
  <c r="D12" i="3"/>
  <c r="E12" i="3"/>
  <c r="F12" i="3"/>
  <c r="G12" i="3"/>
  <c r="H12" i="3"/>
  <c r="I12" i="3"/>
  <c r="J12" i="3"/>
  <c r="K12" i="3"/>
  <c r="L12" i="3"/>
  <c r="M12" i="3"/>
  <c r="N12" i="3"/>
  <c r="D13" i="3"/>
  <c r="E13" i="3"/>
  <c r="F13" i="3"/>
  <c r="G13" i="3"/>
  <c r="H13" i="3"/>
  <c r="I13" i="3"/>
  <c r="J13" i="3"/>
  <c r="K13" i="3"/>
  <c r="L13" i="3"/>
  <c r="M13" i="3"/>
  <c r="N13" i="3"/>
  <c r="D14" i="3"/>
  <c r="E14" i="3"/>
  <c r="F14" i="3"/>
  <c r="G14" i="3"/>
  <c r="H14" i="3"/>
  <c r="I14" i="3"/>
  <c r="J14" i="3"/>
  <c r="K14" i="3"/>
  <c r="L14" i="3"/>
  <c r="M14" i="3"/>
  <c r="N14" i="3"/>
  <c r="D15" i="3"/>
  <c r="E15" i="3"/>
  <c r="F15" i="3"/>
  <c r="G15" i="3"/>
  <c r="H15" i="3"/>
  <c r="I15" i="3"/>
  <c r="J15" i="3"/>
  <c r="K15" i="3"/>
  <c r="L15" i="3"/>
  <c r="M15" i="3"/>
  <c r="N15" i="3"/>
  <c r="D16" i="3"/>
  <c r="E16" i="3"/>
  <c r="F16" i="3"/>
  <c r="G16" i="3"/>
  <c r="H16" i="3"/>
  <c r="I16" i="3"/>
  <c r="J16" i="3"/>
  <c r="K16" i="3"/>
  <c r="L16" i="3"/>
  <c r="M16" i="3"/>
  <c r="N16" i="3"/>
  <c r="D17" i="3"/>
  <c r="E17" i="3"/>
  <c r="F17" i="3"/>
  <c r="G17" i="3"/>
  <c r="H17" i="3"/>
  <c r="I17" i="3"/>
  <c r="J17" i="3"/>
  <c r="K17" i="3"/>
  <c r="L17" i="3"/>
  <c r="M17" i="3"/>
  <c r="N17" i="3"/>
  <c r="D18" i="3"/>
  <c r="E18" i="3"/>
  <c r="F18" i="3"/>
  <c r="G18" i="3"/>
  <c r="H18" i="3"/>
  <c r="I18" i="3"/>
  <c r="J18" i="3"/>
  <c r="K18" i="3"/>
  <c r="L18" i="3"/>
  <c r="M18" i="3"/>
  <c r="N18" i="3"/>
  <c r="D19" i="3"/>
  <c r="E19" i="3"/>
  <c r="F19" i="3"/>
  <c r="G19" i="3"/>
  <c r="H19" i="3"/>
  <c r="I19" i="3"/>
  <c r="J19" i="3"/>
  <c r="K19" i="3"/>
  <c r="L19" i="3"/>
  <c r="M19" i="3"/>
  <c r="N19" i="3"/>
  <c r="D20" i="3"/>
  <c r="E20" i="3"/>
  <c r="F20" i="3"/>
  <c r="G20" i="3"/>
  <c r="H20" i="3"/>
  <c r="I20" i="3"/>
  <c r="J20" i="3"/>
  <c r="K20" i="3"/>
  <c r="L20" i="3"/>
  <c r="M20" i="3"/>
  <c r="N20" i="3"/>
  <c r="D21" i="3"/>
  <c r="E21" i="3"/>
  <c r="F21" i="3"/>
  <c r="G21" i="3"/>
  <c r="H21" i="3"/>
  <c r="I21" i="3"/>
  <c r="J21" i="3"/>
  <c r="K21" i="3"/>
  <c r="L21" i="3"/>
  <c r="M21" i="3"/>
  <c r="N21" i="3"/>
  <c r="D22" i="3"/>
  <c r="E22" i="3"/>
  <c r="F22" i="3"/>
  <c r="G22" i="3"/>
  <c r="H22" i="3"/>
  <c r="I22" i="3"/>
  <c r="J22" i="3"/>
  <c r="K22" i="3"/>
  <c r="L22" i="3"/>
  <c r="M22" i="3"/>
  <c r="N22" i="3"/>
  <c r="D23" i="3"/>
  <c r="E23" i="3"/>
  <c r="F23" i="3"/>
  <c r="G23" i="3"/>
  <c r="H23" i="3"/>
  <c r="I23" i="3"/>
  <c r="J23" i="3"/>
  <c r="K23" i="3"/>
  <c r="L23" i="3"/>
  <c r="M23" i="3"/>
  <c r="N23" i="3"/>
  <c r="D24" i="3"/>
  <c r="E24" i="3"/>
  <c r="F24" i="3"/>
  <c r="G24" i="3"/>
  <c r="H24" i="3"/>
  <c r="I24" i="3"/>
  <c r="J24" i="3"/>
  <c r="K24" i="3"/>
  <c r="L24" i="3"/>
  <c r="M24" i="3"/>
  <c r="N24" i="3"/>
  <c r="D25" i="3"/>
  <c r="E25" i="3"/>
  <c r="F25" i="3"/>
  <c r="G25" i="3"/>
  <c r="H25" i="3"/>
  <c r="I25" i="3"/>
  <c r="J25" i="3"/>
  <c r="K25" i="3"/>
  <c r="L25" i="3"/>
  <c r="M25" i="3"/>
  <c r="N25" i="3"/>
  <c r="D26" i="3"/>
  <c r="E26" i="3"/>
  <c r="F26" i="3"/>
  <c r="G26" i="3"/>
  <c r="H26" i="3"/>
  <c r="I26" i="3"/>
  <c r="J26" i="3"/>
  <c r="K26" i="3"/>
  <c r="L26" i="3"/>
  <c r="M26" i="3"/>
  <c r="N26" i="3"/>
  <c r="D27" i="3"/>
  <c r="E27" i="3"/>
  <c r="F27" i="3"/>
  <c r="G27" i="3"/>
  <c r="H27" i="3"/>
  <c r="I27" i="3"/>
  <c r="J27" i="3"/>
  <c r="K27" i="3"/>
  <c r="L27" i="3"/>
  <c r="M27" i="3"/>
  <c r="N27" i="3"/>
  <c r="D28" i="3"/>
  <c r="E28" i="3"/>
  <c r="F28" i="3"/>
  <c r="G28" i="3"/>
  <c r="H28" i="3"/>
  <c r="I28" i="3"/>
  <c r="J28" i="3"/>
  <c r="K28" i="3"/>
  <c r="L28" i="3"/>
  <c r="M28" i="3"/>
  <c r="N28" i="3"/>
  <c r="D29" i="3"/>
  <c r="E29" i="3"/>
  <c r="F29" i="3"/>
  <c r="G29" i="3"/>
  <c r="H29" i="3"/>
  <c r="I29" i="3"/>
  <c r="J29" i="3"/>
  <c r="K29" i="3"/>
  <c r="L29" i="3"/>
  <c r="M29" i="3"/>
  <c r="N29" i="3"/>
  <c r="D30" i="3"/>
  <c r="E30" i="3"/>
  <c r="F30" i="3"/>
  <c r="G30" i="3"/>
  <c r="H30" i="3"/>
  <c r="I30" i="3"/>
  <c r="J30" i="3"/>
  <c r="K30" i="3"/>
  <c r="L30" i="3"/>
  <c r="M30" i="3"/>
  <c r="N30" i="3"/>
  <c r="D31" i="3"/>
  <c r="E31" i="3"/>
  <c r="F31" i="3"/>
  <c r="G31" i="3"/>
  <c r="H31" i="3"/>
  <c r="I31" i="3"/>
  <c r="J31" i="3"/>
  <c r="K31" i="3"/>
  <c r="L31" i="3"/>
  <c r="M31" i="3"/>
  <c r="N31" i="3"/>
  <c r="D32" i="3"/>
  <c r="E32" i="3"/>
  <c r="F32" i="3"/>
  <c r="G32" i="3"/>
  <c r="H32" i="3"/>
  <c r="I32" i="3"/>
  <c r="J32" i="3"/>
  <c r="K32" i="3"/>
  <c r="L32" i="3"/>
  <c r="M32" i="3"/>
  <c r="N32" i="3"/>
  <c r="D33" i="3"/>
  <c r="E33" i="3"/>
  <c r="F33" i="3"/>
  <c r="G33" i="3"/>
  <c r="H33" i="3"/>
  <c r="I33" i="3"/>
  <c r="J33" i="3"/>
  <c r="K33" i="3"/>
  <c r="L33" i="3"/>
  <c r="M33" i="3"/>
  <c r="N33" i="3"/>
  <c r="D34" i="3"/>
  <c r="E34" i="3"/>
  <c r="F34" i="3"/>
  <c r="G34" i="3"/>
  <c r="H34" i="3"/>
  <c r="I34" i="3"/>
  <c r="J34" i="3"/>
  <c r="K34" i="3"/>
  <c r="L34" i="3"/>
  <c r="M34" i="3"/>
  <c r="N34" i="3"/>
  <c r="D35" i="3"/>
  <c r="E35" i="3"/>
  <c r="F35" i="3"/>
  <c r="G35" i="3"/>
  <c r="H35" i="3"/>
  <c r="I35" i="3"/>
  <c r="J35" i="3"/>
  <c r="K35" i="3"/>
  <c r="L35" i="3"/>
  <c r="M35" i="3"/>
  <c r="N35" i="3"/>
  <c r="D36" i="3"/>
  <c r="E36" i="3"/>
  <c r="F36" i="3"/>
  <c r="G36" i="3"/>
  <c r="H36" i="3"/>
  <c r="I36" i="3"/>
  <c r="J36" i="3"/>
  <c r="K36" i="3"/>
  <c r="L36" i="3"/>
  <c r="M36" i="3"/>
  <c r="N36" i="3"/>
  <c r="D37" i="3"/>
  <c r="E37" i="3"/>
  <c r="F37" i="3"/>
  <c r="G37" i="3"/>
  <c r="H37" i="3"/>
  <c r="I37" i="3"/>
  <c r="J37" i="3"/>
  <c r="K37" i="3"/>
  <c r="L37" i="3"/>
  <c r="M37" i="3"/>
  <c r="N37" i="3"/>
  <c r="D38" i="3"/>
  <c r="E38" i="3"/>
  <c r="F38" i="3"/>
  <c r="G38" i="3"/>
  <c r="H38" i="3"/>
  <c r="I38" i="3"/>
  <c r="J38" i="3"/>
  <c r="K38" i="3"/>
  <c r="L38" i="3"/>
  <c r="M38" i="3"/>
  <c r="N38" i="3"/>
  <c r="D39" i="3"/>
  <c r="E39" i="3"/>
  <c r="F39" i="3"/>
  <c r="G39" i="3"/>
  <c r="H39" i="3"/>
  <c r="I39" i="3"/>
  <c r="J39" i="3"/>
  <c r="K39" i="3"/>
  <c r="L39" i="3"/>
  <c r="M39" i="3"/>
  <c r="N39" i="3"/>
  <c r="D40" i="3"/>
  <c r="E40" i="3"/>
  <c r="F40" i="3"/>
  <c r="G40" i="3"/>
  <c r="H40" i="3"/>
  <c r="I40" i="3"/>
  <c r="J40" i="3"/>
  <c r="K40" i="3"/>
  <c r="L40" i="3"/>
  <c r="M40" i="3"/>
  <c r="N40" i="3"/>
  <c r="D41" i="3"/>
  <c r="E41" i="3"/>
  <c r="F41" i="3"/>
  <c r="G41" i="3"/>
  <c r="H41" i="3"/>
  <c r="I41" i="3"/>
  <c r="J41" i="3"/>
  <c r="K41" i="3"/>
  <c r="L41" i="3"/>
  <c r="M41" i="3"/>
  <c r="N41" i="3"/>
  <c r="D42" i="3"/>
  <c r="E42" i="3"/>
  <c r="F42" i="3"/>
  <c r="G42" i="3"/>
  <c r="H42" i="3"/>
  <c r="I42" i="3"/>
  <c r="J42" i="3"/>
  <c r="K42" i="3"/>
  <c r="L42" i="3"/>
  <c r="M42" i="3"/>
  <c r="N42" i="3"/>
  <c r="D43" i="3"/>
  <c r="E43" i="3"/>
  <c r="F43" i="3"/>
  <c r="G43" i="3"/>
  <c r="H43" i="3"/>
  <c r="I43" i="3"/>
  <c r="J43" i="3"/>
  <c r="K43" i="3"/>
  <c r="L43" i="3"/>
  <c r="M43" i="3"/>
  <c r="N43" i="3"/>
  <c r="D44" i="3"/>
  <c r="E44" i="3"/>
  <c r="F44" i="3"/>
  <c r="G44" i="3"/>
  <c r="H44" i="3"/>
  <c r="I44" i="3"/>
  <c r="J44" i="3"/>
  <c r="K44" i="3"/>
  <c r="L44" i="3"/>
  <c r="M44" i="3"/>
  <c r="N44" i="3"/>
  <c r="D45" i="3"/>
  <c r="E45" i="3"/>
  <c r="F45" i="3"/>
  <c r="G45" i="3"/>
  <c r="H45" i="3"/>
  <c r="I45" i="3"/>
  <c r="J45" i="3"/>
  <c r="K45" i="3"/>
  <c r="L45" i="3"/>
  <c r="M45" i="3"/>
  <c r="N45" i="3"/>
  <c r="D46" i="3"/>
  <c r="E46" i="3"/>
  <c r="F46" i="3"/>
  <c r="G46" i="3"/>
  <c r="H46" i="3"/>
  <c r="I46" i="3"/>
  <c r="J46" i="3"/>
  <c r="K46" i="3"/>
  <c r="L46" i="3"/>
  <c r="M46" i="3"/>
  <c r="N46" i="3"/>
  <c r="D47" i="3"/>
  <c r="E47" i="3"/>
  <c r="F47" i="3"/>
  <c r="G47" i="3"/>
  <c r="H47" i="3"/>
  <c r="I47" i="3"/>
  <c r="J47" i="3"/>
  <c r="K47" i="3"/>
  <c r="L47" i="3"/>
  <c r="M47" i="3"/>
  <c r="N47" i="3"/>
  <c r="D48" i="3"/>
  <c r="E48" i="3"/>
  <c r="F48" i="3"/>
  <c r="G48" i="3"/>
  <c r="H48" i="3"/>
  <c r="I48" i="3"/>
  <c r="J48" i="3"/>
  <c r="K48" i="3"/>
  <c r="L48" i="3"/>
  <c r="M48" i="3"/>
  <c r="N48" i="3"/>
  <c r="D49" i="3"/>
  <c r="E49" i="3"/>
  <c r="F49" i="3"/>
  <c r="G49" i="3"/>
  <c r="H49" i="3"/>
  <c r="I49" i="3"/>
  <c r="J49" i="3"/>
  <c r="K49" i="3"/>
  <c r="L49" i="3"/>
  <c r="M49" i="3"/>
  <c r="N49" i="3"/>
  <c r="D50" i="3"/>
  <c r="E50" i="3"/>
  <c r="F50" i="3"/>
  <c r="G50" i="3"/>
  <c r="H50" i="3"/>
  <c r="I50" i="3"/>
  <c r="J50" i="3"/>
  <c r="K50" i="3"/>
  <c r="L50" i="3"/>
  <c r="M50" i="3"/>
  <c r="N50" i="3"/>
  <c r="D51" i="3"/>
  <c r="E51" i="3"/>
  <c r="F51" i="3"/>
  <c r="G51" i="3"/>
  <c r="H51" i="3"/>
  <c r="I51" i="3"/>
  <c r="J51" i="3"/>
  <c r="K51" i="3"/>
  <c r="L51" i="3"/>
  <c r="M51" i="3"/>
  <c r="N51" i="3"/>
  <c r="D52" i="3"/>
  <c r="E52" i="3"/>
  <c r="F52" i="3"/>
  <c r="G52" i="3"/>
  <c r="H52" i="3"/>
  <c r="I52" i="3"/>
  <c r="J52" i="3"/>
  <c r="K52" i="3"/>
  <c r="L52" i="3"/>
  <c r="M52" i="3"/>
  <c r="N52" i="3"/>
  <c r="D53" i="3"/>
  <c r="E53" i="3"/>
  <c r="F53" i="3"/>
  <c r="G53" i="3"/>
  <c r="H53" i="3"/>
  <c r="I53" i="3"/>
  <c r="J53" i="3"/>
  <c r="K53" i="3"/>
  <c r="L53" i="3"/>
  <c r="M53" i="3"/>
  <c r="N53" i="3"/>
  <c r="D54" i="3"/>
  <c r="E54" i="3"/>
  <c r="F54" i="3"/>
  <c r="G54" i="3"/>
  <c r="H54" i="3"/>
  <c r="I54" i="3"/>
  <c r="J54" i="3"/>
  <c r="K54" i="3"/>
  <c r="L54" i="3"/>
  <c r="M54" i="3"/>
  <c r="N54" i="3"/>
  <c r="D55" i="3"/>
  <c r="E55" i="3"/>
  <c r="F55" i="3"/>
  <c r="G55" i="3"/>
  <c r="H55" i="3"/>
  <c r="I55" i="3"/>
  <c r="J55" i="3"/>
  <c r="K55" i="3"/>
  <c r="L55" i="3"/>
  <c r="M55" i="3"/>
  <c r="N55" i="3"/>
  <c r="D56" i="3"/>
  <c r="E56" i="3"/>
  <c r="F56" i="3"/>
  <c r="G56" i="3"/>
  <c r="H56" i="3"/>
  <c r="I56" i="3"/>
  <c r="J56" i="3"/>
  <c r="K56" i="3"/>
  <c r="L56" i="3"/>
  <c r="M56" i="3"/>
  <c r="N56" i="3"/>
  <c r="D57" i="3"/>
  <c r="E57" i="3"/>
  <c r="F57" i="3"/>
  <c r="G57" i="3"/>
  <c r="H57" i="3"/>
  <c r="I57" i="3"/>
  <c r="J57" i="3"/>
  <c r="K57" i="3"/>
  <c r="L57" i="3"/>
  <c r="M57" i="3"/>
  <c r="N57" i="3"/>
  <c r="D58" i="3"/>
  <c r="E58" i="3"/>
  <c r="F58" i="3"/>
  <c r="G58" i="3"/>
  <c r="H58" i="3"/>
  <c r="I58" i="3"/>
  <c r="J58" i="3"/>
  <c r="K58" i="3"/>
  <c r="L58" i="3"/>
  <c r="M58" i="3"/>
  <c r="N58" i="3"/>
  <c r="D59" i="3"/>
  <c r="E59" i="3"/>
  <c r="F59" i="3"/>
  <c r="G59" i="3"/>
  <c r="H59" i="3"/>
  <c r="I59" i="3"/>
  <c r="J59" i="3"/>
  <c r="K59" i="3"/>
  <c r="L59" i="3"/>
  <c r="M59" i="3"/>
  <c r="N59" i="3"/>
  <c r="D60" i="3"/>
  <c r="E60" i="3"/>
  <c r="F60" i="3"/>
  <c r="G60" i="3"/>
  <c r="H60" i="3"/>
  <c r="I60" i="3"/>
  <c r="J60" i="3"/>
  <c r="K60" i="3"/>
  <c r="L60" i="3"/>
  <c r="M60" i="3"/>
  <c r="N60" i="3"/>
  <c r="D61" i="3"/>
  <c r="E61" i="3"/>
  <c r="F61" i="3"/>
  <c r="G61" i="3"/>
  <c r="H61" i="3"/>
  <c r="I61" i="3"/>
  <c r="J61" i="3"/>
  <c r="K61" i="3"/>
  <c r="L61" i="3"/>
  <c r="M61" i="3"/>
  <c r="N61" i="3"/>
  <c r="D62" i="3"/>
  <c r="E62" i="3"/>
  <c r="F62" i="3"/>
  <c r="G62" i="3"/>
  <c r="H62" i="3"/>
  <c r="I62" i="3"/>
  <c r="J62" i="3"/>
  <c r="K62" i="3"/>
  <c r="L62" i="3"/>
  <c r="M62" i="3"/>
  <c r="N62" i="3"/>
  <c r="D63" i="3"/>
  <c r="E63" i="3"/>
  <c r="F63" i="3"/>
  <c r="G63" i="3"/>
  <c r="H63" i="3"/>
  <c r="I63" i="3"/>
  <c r="J63" i="3"/>
  <c r="K63" i="3"/>
  <c r="L63" i="3"/>
  <c r="M63" i="3"/>
  <c r="N63" i="3"/>
  <c r="D64" i="3"/>
  <c r="E64" i="3"/>
  <c r="F64" i="3"/>
  <c r="G64" i="3"/>
  <c r="H64" i="3"/>
  <c r="I64" i="3"/>
  <c r="J64" i="3"/>
  <c r="K64" i="3"/>
  <c r="L64" i="3"/>
  <c r="M64" i="3"/>
  <c r="N64" i="3"/>
  <c r="D65" i="3"/>
  <c r="E65" i="3"/>
  <c r="F65" i="3"/>
  <c r="G65" i="3"/>
  <c r="H65" i="3"/>
  <c r="I65" i="3"/>
  <c r="J65" i="3"/>
  <c r="K65" i="3"/>
  <c r="L65" i="3"/>
  <c r="M65" i="3"/>
  <c r="N65" i="3"/>
  <c r="D66" i="3"/>
  <c r="E66" i="3"/>
  <c r="F66" i="3"/>
  <c r="G66" i="3"/>
  <c r="H66" i="3"/>
  <c r="I66" i="3"/>
  <c r="J66" i="3"/>
  <c r="K66" i="3"/>
  <c r="L66" i="3"/>
  <c r="M66" i="3"/>
  <c r="N66" i="3"/>
  <c r="D67" i="3"/>
  <c r="E67" i="3"/>
  <c r="F67" i="3"/>
  <c r="G67" i="3"/>
  <c r="H67" i="3"/>
  <c r="I67" i="3"/>
  <c r="J67" i="3"/>
  <c r="K67" i="3"/>
  <c r="L67" i="3"/>
  <c r="M67" i="3"/>
  <c r="N67" i="3"/>
  <c r="D68" i="3"/>
  <c r="E68" i="3"/>
  <c r="F68" i="3"/>
  <c r="G68" i="3"/>
  <c r="H68" i="3"/>
  <c r="I68" i="3"/>
  <c r="J68" i="3"/>
  <c r="K68" i="3"/>
  <c r="L68" i="3"/>
  <c r="M68" i="3"/>
  <c r="N68" i="3"/>
  <c r="D69" i="3"/>
  <c r="E69" i="3"/>
  <c r="F69" i="3"/>
  <c r="G69" i="3"/>
  <c r="H69" i="3"/>
  <c r="I69" i="3"/>
  <c r="J69" i="3"/>
  <c r="K69" i="3"/>
  <c r="L69" i="3"/>
  <c r="M69" i="3"/>
  <c r="N69" i="3"/>
  <c r="D70" i="3"/>
  <c r="E70" i="3"/>
  <c r="F70" i="3"/>
  <c r="G70" i="3"/>
  <c r="H70" i="3"/>
  <c r="I70" i="3"/>
  <c r="J70" i="3"/>
  <c r="K70" i="3"/>
  <c r="L70" i="3"/>
  <c r="M70" i="3"/>
  <c r="N70" i="3"/>
  <c r="D71" i="3"/>
  <c r="E71" i="3"/>
  <c r="F71" i="3"/>
  <c r="G71" i="3"/>
  <c r="H71" i="3"/>
  <c r="I71" i="3"/>
  <c r="J71" i="3"/>
  <c r="K71" i="3"/>
  <c r="L71" i="3"/>
  <c r="M71" i="3"/>
  <c r="N71" i="3"/>
  <c r="D72" i="3"/>
  <c r="E72" i="3"/>
  <c r="F72" i="3"/>
  <c r="G72" i="3"/>
  <c r="H72" i="3"/>
  <c r="I72" i="3"/>
  <c r="J72" i="3"/>
  <c r="K72" i="3"/>
  <c r="L72" i="3"/>
  <c r="M72" i="3"/>
  <c r="N72" i="3"/>
  <c r="D73" i="3"/>
  <c r="E73" i="3"/>
  <c r="F73" i="3"/>
  <c r="G73" i="3"/>
  <c r="H73" i="3"/>
  <c r="I73" i="3"/>
  <c r="J73" i="3"/>
  <c r="K73" i="3"/>
  <c r="L73" i="3"/>
  <c r="M73" i="3"/>
  <c r="N73" i="3"/>
  <c r="D74" i="3"/>
  <c r="E74" i="3"/>
  <c r="F74" i="3"/>
  <c r="G74" i="3"/>
  <c r="H74" i="3"/>
  <c r="I74" i="3"/>
  <c r="J74" i="3"/>
  <c r="K74" i="3"/>
  <c r="L74" i="3"/>
  <c r="M74" i="3"/>
  <c r="N74" i="3"/>
  <c r="D75" i="3"/>
  <c r="E75" i="3"/>
  <c r="F75" i="3"/>
  <c r="G75" i="3"/>
  <c r="H75" i="3"/>
  <c r="I75" i="3"/>
  <c r="J75" i="3"/>
  <c r="K75" i="3"/>
  <c r="L75" i="3"/>
  <c r="M75" i="3"/>
  <c r="N75" i="3"/>
  <c r="D76" i="3"/>
  <c r="E76" i="3"/>
  <c r="F76" i="3"/>
  <c r="G76" i="3"/>
  <c r="H76" i="3"/>
  <c r="I76" i="3"/>
  <c r="J76" i="3"/>
  <c r="K76" i="3"/>
  <c r="L76" i="3"/>
  <c r="M76" i="3"/>
  <c r="N76" i="3"/>
  <c r="D77" i="3"/>
  <c r="E77" i="3"/>
  <c r="F77" i="3"/>
  <c r="G77" i="3"/>
  <c r="H77" i="3"/>
  <c r="I77" i="3"/>
  <c r="J77" i="3"/>
  <c r="K77" i="3"/>
  <c r="L77" i="3"/>
  <c r="M77" i="3"/>
  <c r="N77" i="3"/>
  <c r="D78" i="3"/>
  <c r="E78" i="3"/>
  <c r="F78" i="3"/>
  <c r="G78" i="3"/>
  <c r="H78" i="3"/>
  <c r="I78" i="3"/>
  <c r="J78" i="3"/>
  <c r="K78" i="3"/>
  <c r="L78" i="3"/>
  <c r="M78" i="3"/>
  <c r="N78" i="3"/>
  <c r="N5" i="3"/>
  <c r="M5" i="3"/>
  <c r="L5" i="3"/>
  <c r="K5" i="3"/>
  <c r="J5" i="3"/>
  <c r="I5" i="3"/>
  <c r="H5" i="3"/>
  <c r="G5" i="3"/>
  <c r="F5" i="3"/>
  <c r="E5" i="3"/>
  <c r="D5" i="3"/>
  <c r="E81" i="4"/>
  <c r="F81" i="4"/>
  <c r="G81" i="4"/>
  <c r="H81" i="4"/>
  <c r="I81" i="4"/>
  <c r="J81" i="4"/>
  <c r="K81" i="4"/>
  <c r="L81" i="4"/>
  <c r="M81" i="4"/>
  <c r="N81" i="4"/>
  <c r="E82" i="4"/>
  <c r="F82" i="4"/>
  <c r="G82" i="4"/>
  <c r="H82" i="4"/>
  <c r="I82" i="4"/>
  <c r="J82" i="4"/>
  <c r="K82" i="4"/>
  <c r="L82" i="4"/>
  <c r="M82" i="4"/>
  <c r="N82" i="4"/>
  <c r="E83" i="4"/>
  <c r="F83" i="4"/>
  <c r="G83" i="4"/>
  <c r="H83" i="4"/>
  <c r="I83" i="4"/>
  <c r="J83" i="4"/>
  <c r="K83" i="4"/>
  <c r="L83" i="4"/>
  <c r="M83" i="4"/>
  <c r="N83" i="4"/>
  <c r="E84" i="4"/>
  <c r="F84" i="4"/>
  <c r="G84" i="4"/>
  <c r="H84" i="4"/>
  <c r="I84" i="4"/>
  <c r="J84" i="4"/>
  <c r="K84" i="4"/>
  <c r="L84" i="4"/>
  <c r="M84" i="4"/>
  <c r="N84" i="4"/>
  <c r="E85" i="4"/>
  <c r="F85" i="4"/>
  <c r="G85" i="4"/>
  <c r="H85" i="4"/>
  <c r="I85" i="4"/>
  <c r="J85" i="4"/>
  <c r="K85" i="4"/>
  <c r="L85" i="4"/>
  <c r="M85" i="4"/>
  <c r="N85" i="4"/>
  <c r="E86" i="4"/>
  <c r="F86" i="4"/>
  <c r="G86" i="4"/>
  <c r="H86" i="4"/>
  <c r="I86" i="4"/>
  <c r="J86" i="4"/>
  <c r="K86" i="4"/>
  <c r="L86" i="4"/>
  <c r="M86" i="4"/>
  <c r="N86" i="4"/>
  <c r="E87" i="4"/>
  <c r="F87" i="4"/>
  <c r="G87" i="4"/>
  <c r="H87" i="4"/>
  <c r="I87" i="4"/>
  <c r="J87" i="4"/>
  <c r="K87" i="4"/>
  <c r="L87" i="4"/>
  <c r="M87" i="4"/>
  <c r="N87" i="4"/>
  <c r="E88" i="4"/>
  <c r="F88" i="4"/>
  <c r="G88" i="4"/>
  <c r="H88" i="4"/>
  <c r="I88" i="4"/>
  <c r="J88" i="4"/>
  <c r="K88" i="4"/>
  <c r="L88" i="4"/>
  <c r="M88" i="4"/>
  <c r="N88" i="4"/>
  <c r="E89" i="4"/>
  <c r="F89" i="4"/>
  <c r="G89" i="4"/>
  <c r="H89" i="4"/>
  <c r="I89" i="4"/>
  <c r="J89" i="4"/>
  <c r="K89" i="4"/>
  <c r="L89" i="4"/>
  <c r="M89" i="4"/>
  <c r="N89" i="4"/>
  <c r="E90" i="4"/>
  <c r="F90" i="4"/>
  <c r="G90" i="4"/>
  <c r="H90" i="4"/>
  <c r="I90" i="4"/>
  <c r="J90" i="4"/>
  <c r="K90" i="4"/>
  <c r="L90" i="4"/>
  <c r="M90" i="4"/>
  <c r="N90" i="4"/>
  <c r="E91" i="4"/>
  <c r="F91" i="4"/>
  <c r="G91" i="4"/>
  <c r="H91" i="4"/>
  <c r="I91" i="4"/>
  <c r="J91" i="4"/>
  <c r="K91" i="4"/>
  <c r="L91" i="4"/>
  <c r="M91" i="4"/>
  <c r="N91" i="4"/>
  <c r="E92" i="4"/>
  <c r="F92" i="4"/>
  <c r="G92" i="4"/>
  <c r="H92" i="4"/>
  <c r="I92" i="4"/>
  <c r="J92" i="4"/>
  <c r="K92" i="4"/>
  <c r="L92" i="4"/>
  <c r="M92" i="4"/>
  <c r="N92" i="4"/>
  <c r="E93" i="4"/>
  <c r="F93" i="4"/>
  <c r="G93" i="4"/>
  <c r="H93" i="4"/>
  <c r="I93" i="4"/>
  <c r="J93" i="4"/>
  <c r="K93" i="4"/>
  <c r="L93" i="4"/>
  <c r="M93" i="4"/>
  <c r="N93" i="4"/>
  <c r="E94" i="4"/>
  <c r="F94" i="4"/>
  <c r="G94" i="4"/>
  <c r="H94" i="4"/>
  <c r="I94" i="4"/>
  <c r="J94" i="4"/>
  <c r="K94" i="4"/>
  <c r="L94" i="4"/>
  <c r="M94" i="4"/>
  <c r="N94" i="4"/>
  <c r="E95" i="4"/>
  <c r="F95" i="4"/>
  <c r="G95" i="4"/>
  <c r="H95" i="4"/>
  <c r="I95" i="4"/>
  <c r="J95" i="4"/>
  <c r="K95" i="4"/>
  <c r="L95" i="4"/>
  <c r="M95" i="4"/>
  <c r="N95" i="4"/>
  <c r="E96" i="4"/>
  <c r="F96" i="4"/>
  <c r="G96" i="4"/>
  <c r="H96" i="4"/>
  <c r="I96" i="4"/>
  <c r="J96" i="4"/>
  <c r="K96" i="4"/>
  <c r="L96" i="4"/>
  <c r="M96" i="4"/>
  <c r="N96" i="4"/>
  <c r="E97" i="4"/>
  <c r="F97" i="4"/>
  <c r="G97" i="4"/>
  <c r="H97" i="4"/>
  <c r="I97" i="4"/>
  <c r="J97" i="4"/>
  <c r="K97" i="4"/>
  <c r="L97" i="4"/>
  <c r="M97" i="4"/>
  <c r="N97" i="4"/>
  <c r="E98" i="4"/>
  <c r="F98" i="4"/>
  <c r="G98" i="4"/>
  <c r="H98" i="4"/>
  <c r="I98" i="4"/>
  <c r="J98" i="4"/>
  <c r="K98" i="4"/>
  <c r="L98" i="4"/>
  <c r="M98" i="4"/>
  <c r="N98" i="4"/>
  <c r="E99" i="4"/>
  <c r="F99" i="4"/>
  <c r="G99" i="4"/>
  <c r="H99" i="4"/>
  <c r="I99" i="4"/>
  <c r="J99" i="4"/>
  <c r="K99" i="4"/>
  <c r="L99" i="4"/>
  <c r="M99" i="4"/>
  <c r="N99" i="4"/>
  <c r="E100" i="4"/>
  <c r="F100" i="4"/>
  <c r="G100" i="4"/>
  <c r="H100" i="4"/>
  <c r="I100" i="4"/>
  <c r="J100" i="4"/>
  <c r="K100" i="4"/>
  <c r="L100" i="4"/>
  <c r="M100" i="4"/>
  <c r="N100" i="4"/>
  <c r="E5" i="4"/>
  <c r="F5" i="4"/>
  <c r="G5" i="4"/>
  <c r="H5" i="4"/>
  <c r="I5" i="4"/>
  <c r="J5" i="4"/>
  <c r="K5" i="4"/>
  <c r="L5" i="4"/>
  <c r="M5" i="4"/>
  <c r="N5" i="4"/>
  <c r="E6" i="4"/>
  <c r="F6" i="4"/>
  <c r="G6" i="4"/>
  <c r="H6" i="4"/>
  <c r="I6" i="4"/>
  <c r="J6" i="4"/>
  <c r="K6" i="4"/>
  <c r="L6" i="4"/>
  <c r="M6" i="4"/>
  <c r="N6" i="4"/>
  <c r="E7" i="4"/>
  <c r="F7" i="4"/>
  <c r="G7" i="4"/>
  <c r="H7" i="4"/>
  <c r="I7" i="4"/>
  <c r="J7" i="4"/>
  <c r="K7" i="4"/>
  <c r="L7" i="4"/>
  <c r="M7" i="4"/>
  <c r="N7" i="4"/>
  <c r="E8" i="4"/>
  <c r="F8" i="4"/>
  <c r="G8" i="4"/>
  <c r="H8" i="4"/>
  <c r="I8" i="4"/>
  <c r="J8" i="4"/>
  <c r="K8" i="4"/>
  <c r="L8" i="4"/>
  <c r="M8" i="4"/>
  <c r="N8" i="4"/>
  <c r="E9" i="4"/>
  <c r="F9" i="4"/>
  <c r="G9" i="4"/>
  <c r="H9" i="4"/>
  <c r="I9" i="4"/>
  <c r="J9" i="4"/>
  <c r="K9" i="4"/>
  <c r="L9" i="4"/>
  <c r="M9" i="4"/>
  <c r="N9" i="4"/>
  <c r="E10" i="4"/>
  <c r="F10" i="4"/>
  <c r="G10" i="4"/>
  <c r="H10" i="4"/>
  <c r="I10" i="4"/>
  <c r="J10" i="4"/>
  <c r="K10" i="4"/>
  <c r="L10" i="4"/>
  <c r="M10" i="4"/>
  <c r="N10" i="4"/>
  <c r="E11" i="4"/>
  <c r="F11" i="4"/>
  <c r="G11" i="4"/>
  <c r="H11" i="4"/>
  <c r="I11" i="4"/>
  <c r="J11" i="4"/>
  <c r="K11" i="4"/>
  <c r="L11" i="4"/>
  <c r="M11" i="4"/>
  <c r="N11" i="4"/>
  <c r="E12" i="4"/>
  <c r="F12" i="4"/>
  <c r="G12" i="4"/>
  <c r="H12" i="4"/>
  <c r="I12" i="4"/>
  <c r="J12" i="4"/>
  <c r="K12" i="4"/>
  <c r="L12" i="4"/>
  <c r="M12" i="4"/>
  <c r="N12" i="4"/>
  <c r="E13" i="4"/>
  <c r="F13" i="4"/>
  <c r="G13" i="4"/>
  <c r="H13" i="4"/>
  <c r="I13" i="4"/>
  <c r="J13" i="4"/>
  <c r="K13" i="4"/>
  <c r="L13" i="4"/>
  <c r="M13" i="4"/>
  <c r="N13" i="4"/>
  <c r="E14" i="4"/>
  <c r="F14" i="4"/>
  <c r="G14" i="4"/>
  <c r="H14" i="4"/>
  <c r="I14" i="4"/>
  <c r="J14" i="4"/>
  <c r="K14" i="4"/>
  <c r="L14" i="4"/>
  <c r="M14" i="4"/>
  <c r="N14" i="4"/>
  <c r="E15" i="4"/>
  <c r="F15" i="4"/>
  <c r="G15" i="4"/>
  <c r="H15" i="4"/>
  <c r="I15" i="4"/>
  <c r="J15" i="4"/>
  <c r="K15" i="4"/>
  <c r="L15" i="4"/>
  <c r="M15" i="4"/>
  <c r="N15" i="4"/>
  <c r="E16" i="4"/>
  <c r="F16" i="4"/>
  <c r="G16" i="4"/>
  <c r="H16" i="4"/>
  <c r="I16" i="4"/>
  <c r="J16" i="4"/>
  <c r="K16" i="4"/>
  <c r="L16" i="4"/>
  <c r="M16" i="4"/>
  <c r="N16" i="4"/>
  <c r="E17" i="4"/>
  <c r="F17" i="4"/>
  <c r="G17" i="4"/>
  <c r="H17" i="4"/>
  <c r="I17" i="4"/>
  <c r="J17" i="4"/>
  <c r="K17" i="4"/>
  <c r="L17" i="4"/>
  <c r="M17" i="4"/>
  <c r="N17" i="4"/>
  <c r="E18" i="4"/>
  <c r="F18" i="4"/>
  <c r="G18" i="4"/>
  <c r="H18" i="4"/>
  <c r="I18" i="4"/>
  <c r="J18" i="4"/>
  <c r="K18" i="4"/>
  <c r="L18" i="4"/>
  <c r="M18" i="4"/>
  <c r="N18" i="4"/>
  <c r="E19" i="4"/>
  <c r="F19" i="4"/>
  <c r="G19" i="4"/>
  <c r="H19" i="4"/>
  <c r="I19" i="4"/>
  <c r="J19" i="4"/>
  <c r="K19" i="4"/>
  <c r="L19" i="4"/>
  <c r="M19" i="4"/>
  <c r="N19" i="4"/>
  <c r="E20" i="4"/>
  <c r="F20" i="4"/>
  <c r="G20" i="4"/>
  <c r="H20" i="4"/>
  <c r="I20" i="4"/>
  <c r="J20" i="4"/>
  <c r="K20" i="4"/>
  <c r="L20" i="4"/>
  <c r="M20" i="4"/>
  <c r="N20" i="4"/>
  <c r="E21" i="4"/>
  <c r="F21" i="4"/>
  <c r="G21" i="4"/>
  <c r="H21" i="4"/>
  <c r="I21" i="4"/>
  <c r="J21" i="4"/>
  <c r="K21" i="4"/>
  <c r="L21" i="4"/>
  <c r="M21" i="4"/>
  <c r="N21" i="4"/>
  <c r="E22" i="4"/>
  <c r="F22" i="4"/>
  <c r="G22" i="4"/>
  <c r="H22" i="4"/>
  <c r="I22" i="4"/>
  <c r="J22" i="4"/>
  <c r="K22" i="4"/>
  <c r="L22" i="4"/>
  <c r="M22" i="4"/>
  <c r="N22" i="4"/>
  <c r="E23" i="4"/>
  <c r="F23" i="4"/>
  <c r="G23" i="4"/>
  <c r="H23" i="4"/>
  <c r="I23" i="4"/>
  <c r="J23" i="4"/>
  <c r="K23" i="4"/>
  <c r="L23" i="4"/>
  <c r="M23" i="4"/>
  <c r="N23" i="4"/>
  <c r="E24" i="4"/>
  <c r="F24" i="4"/>
  <c r="G24" i="4"/>
  <c r="H24" i="4"/>
  <c r="I24" i="4"/>
  <c r="J24" i="4"/>
  <c r="K24" i="4"/>
  <c r="L24" i="4"/>
  <c r="M24" i="4"/>
  <c r="N24" i="4"/>
  <c r="E25" i="4"/>
  <c r="F25" i="4"/>
  <c r="G25" i="4"/>
  <c r="H25" i="4"/>
  <c r="I25" i="4"/>
  <c r="J25" i="4"/>
  <c r="K25" i="4"/>
  <c r="L25" i="4"/>
  <c r="M25" i="4"/>
  <c r="N25" i="4"/>
  <c r="E26" i="4"/>
  <c r="F26" i="4"/>
  <c r="G26" i="4"/>
  <c r="H26" i="4"/>
  <c r="I26" i="4"/>
  <c r="J26" i="4"/>
  <c r="K26" i="4"/>
  <c r="L26" i="4"/>
  <c r="M26" i="4"/>
  <c r="N26" i="4"/>
  <c r="E27" i="4"/>
  <c r="F27" i="4"/>
  <c r="G27" i="4"/>
  <c r="H27" i="4"/>
  <c r="I27" i="4"/>
  <c r="J27" i="4"/>
  <c r="K27" i="4"/>
  <c r="L27" i="4"/>
  <c r="M27" i="4"/>
  <c r="N27" i="4"/>
  <c r="E28" i="4"/>
  <c r="F28" i="4"/>
  <c r="G28" i="4"/>
  <c r="H28" i="4"/>
  <c r="I28" i="4"/>
  <c r="J28" i="4"/>
  <c r="K28" i="4"/>
  <c r="L28" i="4"/>
  <c r="M28" i="4"/>
  <c r="N28" i="4"/>
  <c r="E29" i="4"/>
  <c r="F29" i="4"/>
  <c r="G29" i="4"/>
  <c r="H29" i="4"/>
  <c r="I29" i="4"/>
  <c r="J29" i="4"/>
  <c r="K29" i="4"/>
  <c r="L29" i="4"/>
  <c r="M29" i="4"/>
  <c r="N29" i="4"/>
  <c r="E30" i="4"/>
  <c r="F30" i="4"/>
  <c r="G30" i="4"/>
  <c r="H30" i="4"/>
  <c r="I30" i="4"/>
  <c r="J30" i="4"/>
  <c r="K30" i="4"/>
  <c r="L30" i="4"/>
  <c r="M30" i="4"/>
  <c r="N30" i="4"/>
  <c r="E31" i="4"/>
  <c r="F31" i="4"/>
  <c r="G31" i="4"/>
  <c r="H31" i="4"/>
  <c r="I31" i="4"/>
  <c r="J31" i="4"/>
  <c r="K31" i="4"/>
  <c r="L31" i="4"/>
  <c r="M31" i="4"/>
  <c r="N31" i="4"/>
  <c r="E32" i="4"/>
  <c r="F32" i="4"/>
  <c r="G32" i="4"/>
  <c r="H32" i="4"/>
  <c r="I32" i="4"/>
  <c r="J32" i="4"/>
  <c r="K32" i="4"/>
  <c r="L32" i="4"/>
  <c r="M32" i="4"/>
  <c r="N32" i="4"/>
  <c r="E33" i="4"/>
  <c r="F33" i="4"/>
  <c r="G33" i="4"/>
  <c r="H33" i="4"/>
  <c r="I33" i="4"/>
  <c r="J33" i="4"/>
  <c r="K33" i="4"/>
  <c r="L33" i="4"/>
  <c r="M33" i="4"/>
  <c r="N33" i="4"/>
  <c r="E34" i="4"/>
  <c r="F34" i="4"/>
  <c r="G34" i="4"/>
  <c r="H34" i="4"/>
  <c r="I34" i="4"/>
  <c r="J34" i="4"/>
  <c r="K34" i="4"/>
  <c r="L34" i="4"/>
  <c r="M34" i="4"/>
  <c r="N34" i="4"/>
  <c r="E35" i="4"/>
  <c r="F35" i="4"/>
  <c r="G35" i="4"/>
  <c r="H35" i="4"/>
  <c r="I35" i="4"/>
  <c r="J35" i="4"/>
  <c r="K35" i="4"/>
  <c r="L35" i="4"/>
  <c r="M35" i="4"/>
  <c r="N35" i="4"/>
  <c r="E36" i="4"/>
  <c r="F36" i="4"/>
  <c r="G36" i="4"/>
  <c r="H36" i="4"/>
  <c r="I36" i="4"/>
  <c r="J36" i="4"/>
  <c r="K36" i="4"/>
  <c r="L36" i="4"/>
  <c r="M36" i="4"/>
  <c r="N36" i="4"/>
  <c r="E37" i="4"/>
  <c r="F37" i="4"/>
  <c r="G37" i="4"/>
  <c r="H37" i="4"/>
  <c r="I37" i="4"/>
  <c r="J37" i="4"/>
  <c r="K37" i="4"/>
  <c r="L37" i="4"/>
  <c r="M37" i="4"/>
  <c r="N37" i="4"/>
  <c r="E38" i="4"/>
  <c r="F38" i="4"/>
  <c r="G38" i="4"/>
  <c r="H38" i="4"/>
  <c r="I38" i="4"/>
  <c r="J38" i="4"/>
  <c r="K38" i="4"/>
  <c r="L38" i="4"/>
  <c r="M38" i="4"/>
  <c r="N38" i="4"/>
  <c r="E39" i="4"/>
  <c r="F39" i="4"/>
  <c r="G39" i="4"/>
  <c r="H39" i="4"/>
  <c r="I39" i="4"/>
  <c r="J39" i="4"/>
  <c r="K39" i="4"/>
  <c r="L39" i="4"/>
  <c r="M39" i="4"/>
  <c r="N39" i="4"/>
  <c r="E40" i="4"/>
  <c r="F40" i="4"/>
  <c r="G40" i="4"/>
  <c r="H40" i="4"/>
  <c r="I40" i="4"/>
  <c r="J40" i="4"/>
  <c r="K40" i="4"/>
  <c r="L40" i="4"/>
  <c r="M40" i="4"/>
  <c r="N40" i="4"/>
  <c r="E41" i="4"/>
  <c r="F41" i="4"/>
  <c r="G41" i="4"/>
  <c r="H41" i="4"/>
  <c r="I41" i="4"/>
  <c r="J41" i="4"/>
  <c r="K41" i="4"/>
  <c r="L41" i="4"/>
  <c r="M41" i="4"/>
  <c r="N41" i="4"/>
  <c r="E42" i="4"/>
  <c r="F42" i="4"/>
  <c r="G42" i="4"/>
  <c r="H42" i="4"/>
  <c r="I42" i="4"/>
  <c r="J42" i="4"/>
  <c r="K42" i="4"/>
  <c r="L42" i="4"/>
  <c r="M42" i="4"/>
  <c r="N42" i="4"/>
  <c r="E43" i="4"/>
  <c r="F43" i="4"/>
  <c r="G43" i="4"/>
  <c r="H43" i="4"/>
  <c r="I43" i="4"/>
  <c r="J43" i="4"/>
  <c r="K43" i="4"/>
  <c r="L43" i="4"/>
  <c r="M43" i="4"/>
  <c r="N43" i="4"/>
  <c r="E44" i="4"/>
  <c r="F44" i="4"/>
  <c r="G44" i="4"/>
  <c r="H44" i="4"/>
  <c r="I44" i="4"/>
  <c r="J44" i="4"/>
  <c r="K44" i="4"/>
  <c r="L44" i="4"/>
  <c r="M44" i="4"/>
  <c r="N44" i="4"/>
  <c r="E45" i="4"/>
  <c r="F45" i="4"/>
  <c r="G45" i="4"/>
  <c r="H45" i="4"/>
  <c r="I45" i="4"/>
  <c r="J45" i="4"/>
  <c r="K45" i="4"/>
  <c r="L45" i="4"/>
  <c r="M45" i="4"/>
  <c r="N45" i="4"/>
  <c r="E46" i="4"/>
  <c r="F46" i="4"/>
  <c r="G46" i="4"/>
  <c r="H46" i="4"/>
  <c r="I46" i="4"/>
  <c r="J46" i="4"/>
  <c r="K46" i="4"/>
  <c r="L46" i="4"/>
  <c r="M46" i="4"/>
  <c r="N46" i="4"/>
  <c r="E47" i="4"/>
  <c r="F47" i="4"/>
  <c r="G47" i="4"/>
  <c r="H47" i="4"/>
  <c r="I47" i="4"/>
  <c r="J47" i="4"/>
  <c r="K47" i="4"/>
  <c r="L47" i="4"/>
  <c r="M47" i="4"/>
  <c r="N47" i="4"/>
  <c r="E48" i="4"/>
  <c r="F48" i="4"/>
  <c r="G48" i="4"/>
  <c r="H48" i="4"/>
  <c r="I48" i="4"/>
  <c r="J48" i="4"/>
  <c r="K48" i="4"/>
  <c r="L48" i="4"/>
  <c r="M48" i="4"/>
  <c r="N48" i="4"/>
  <c r="E49" i="4"/>
  <c r="F49" i="4"/>
  <c r="G49" i="4"/>
  <c r="H49" i="4"/>
  <c r="I49" i="4"/>
  <c r="J49" i="4"/>
  <c r="K49" i="4"/>
  <c r="L49" i="4"/>
  <c r="M49" i="4"/>
  <c r="N49" i="4"/>
  <c r="E50" i="4"/>
  <c r="F50" i="4"/>
  <c r="G50" i="4"/>
  <c r="H50" i="4"/>
  <c r="I50" i="4"/>
  <c r="J50" i="4"/>
  <c r="K50" i="4"/>
  <c r="L50" i="4"/>
  <c r="M50" i="4"/>
  <c r="N50" i="4"/>
  <c r="E51" i="4"/>
  <c r="F51" i="4"/>
  <c r="G51" i="4"/>
  <c r="H51" i="4"/>
  <c r="I51" i="4"/>
  <c r="J51" i="4"/>
  <c r="K51" i="4"/>
  <c r="L51" i="4"/>
  <c r="M51" i="4"/>
  <c r="N51" i="4"/>
  <c r="E52" i="4"/>
  <c r="F52" i="4"/>
  <c r="G52" i="4"/>
  <c r="H52" i="4"/>
  <c r="I52" i="4"/>
  <c r="J52" i="4"/>
  <c r="K52" i="4"/>
  <c r="L52" i="4"/>
  <c r="M52" i="4"/>
  <c r="N52" i="4"/>
  <c r="E53" i="4"/>
  <c r="F53" i="4"/>
  <c r="G53" i="4"/>
  <c r="H53" i="4"/>
  <c r="I53" i="4"/>
  <c r="J53" i="4"/>
  <c r="K53" i="4"/>
  <c r="L53" i="4"/>
  <c r="M53" i="4"/>
  <c r="N53" i="4"/>
  <c r="E54" i="4"/>
  <c r="F54" i="4"/>
  <c r="G54" i="4"/>
  <c r="H54" i="4"/>
  <c r="I54" i="4"/>
  <c r="J54" i="4"/>
  <c r="K54" i="4"/>
  <c r="L54" i="4"/>
  <c r="M54" i="4"/>
  <c r="N54" i="4"/>
  <c r="E55" i="4"/>
  <c r="F55" i="4"/>
  <c r="G55" i="4"/>
  <c r="H55" i="4"/>
  <c r="I55" i="4"/>
  <c r="J55" i="4"/>
  <c r="K55" i="4"/>
  <c r="L55" i="4"/>
  <c r="M55" i="4"/>
  <c r="N55" i="4"/>
  <c r="E56" i="4"/>
  <c r="F56" i="4"/>
  <c r="G56" i="4"/>
  <c r="H56" i="4"/>
  <c r="I56" i="4"/>
  <c r="J56" i="4"/>
  <c r="K56" i="4"/>
  <c r="L56" i="4"/>
  <c r="M56" i="4"/>
  <c r="N56" i="4"/>
  <c r="E57" i="4"/>
  <c r="F57" i="4"/>
  <c r="G57" i="4"/>
  <c r="H57" i="4"/>
  <c r="I57" i="4"/>
  <c r="J57" i="4"/>
  <c r="K57" i="4"/>
  <c r="L57" i="4"/>
  <c r="M57" i="4"/>
  <c r="N57" i="4"/>
  <c r="E58" i="4"/>
  <c r="F58" i="4"/>
  <c r="G58" i="4"/>
  <c r="H58" i="4"/>
  <c r="I58" i="4"/>
  <c r="J58" i="4"/>
  <c r="K58" i="4"/>
  <c r="L58" i="4"/>
  <c r="M58" i="4"/>
  <c r="N58" i="4"/>
  <c r="E59" i="4"/>
  <c r="F59" i="4"/>
  <c r="G59" i="4"/>
  <c r="H59" i="4"/>
  <c r="I59" i="4"/>
  <c r="J59" i="4"/>
  <c r="K59" i="4"/>
  <c r="L59" i="4"/>
  <c r="M59" i="4"/>
  <c r="N59" i="4"/>
  <c r="E60" i="4"/>
  <c r="F60" i="4"/>
  <c r="G60" i="4"/>
  <c r="H60" i="4"/>
  <c r="I60" i="4"/>
  <c r="J60" i="4"/>
  <c r="K60" i="4"/>
  <c r="L60" i="4"/>
  <c r="M60" i="4"/>
  <c r="N60" i="4"/>
  <c r="E61" i="4"/>
  <c r="F61" i="4"/>
  <c r="G61" i="4"/>
  <c r="H61" i="4"/>
  <c r="I61" i="4"/>
  <c r="J61" i="4"/>
  <c r="K61" i="4"/>
  <c r="L61" i="4"/>
  <c r="M61" i="4"/>
  <c r="N61" i="4"/>
  <c r="E62" i="4"/>
  <c r="F62" i="4"/>
  <c r="G62" i="4"/>
  <c r="H62" i="4"/>
  <c r="I62" i="4"/>
  <c r="J62" i="4"/>
  <c r="K62" i="4"/>
  <c r="L62" i="4"/>
  <c r="M62" i="4"/>
  <c r="N62" i="4"/>
  <c r="E63" i="4"/>
  <c r="F63" i="4"/>
  <c r="G63" i="4"/>
  <c r="H63" i="4"/>
  <c r="I63" i="4"/>
  <c r="J63" i="4"/>
  <c r="K63" i="4"/>
  <c r="L63" i="4"/>
  <c r="M63" i="4"/>
  <c r="N63" i="4"/>
  <c r="E64" i="4"/>
  <c r="F64" i="4"/>
  <c r="G64" i="4"/>
  <c r="H64" i="4"/>
  <c r="I64" i="4"/>
  <c r="J64" i="4"/>
  <c r="K64" i="4"/>
  <c r="L64" i="4"/>
  <c r="M64" i="4"/>
  <c r="N64" i="4"/>
  <c r="E65" i="4"/>
  <c r="F65" i="4"/>
  <c r="G65" i="4"/>
  <c r="H65" i="4"/>
  <c r="I65" i="4"/>
  <c r="J65" i="4"/>
  <c r="K65" i="4"/>
  <c r="L65" i="4"/>
  <c r="M65" i="4"/>
  <c r="N65" i="4"/>
  <c r="E66" i="4"/>
  <c r="F66" i="4"/>
  <c r="G66" i="4"/>
  <c r="H66" i="4"/>
  <c r="I66" i="4"/>
  <c r="J66" i="4"/>
  <c r="K66" i="4"/>
  <c r="L66" i="4"/>
  <c r="M66" i="4"/>
  <c r="N66" i="4"/>
  <c r="E67" i="4"/>
  <c r="F67" i="4"/>
  <c r="G67" i="4"/>
  <c r="H67" i="4"/>
  <c r="I67" i="4"/>
  <c r="J67" i="4"/>
  <c r="K67" i="4"/>
  <c r="L67" i="4"/>
  <c r="M67" i="4"/>
  <c r="N67" i="4"/>
  <c r="E68" i="4"/>
  <c r="F68" i="4"/>
  <c r="G68" i="4"/>
  <c r="H68" i="4"/>
  <c r="I68" i="4"/>
  <c r="J68" i="4"/>
  <c r="K68" i="4"/>
  <c r="L68" i="4"/>
  <c r="M68" i="4"/>
  <c r="N68" i="4"/>
  <c r="E69" i="4"/>
  <c r="F69" i="4"/>
  <c r="G69" i="4"/>
  <c r="H69" i="4"/>
  <c r="I69" i="4"/>
  <c r="J69" i="4"/>
  <c r="K69" i="4"/>
  <c r="L69" i="4"/>
  <c r="M69" i="4"/>
  <c r="N69" i="4"/>
  <c r="E70" i="4"/>
  <c r="F70" i="4"/>
  <c r="G70" i="4"/>
  <c r="H70" i="4"/>
  <c r="I70" i="4"/>
  <c r="J70" i="4"/>
  <c r="K70" i="4"/>
  <c r="L70" i="4"/>
  <c r="M70" i="4"/>
  <c r="N70" i="4"/>
  <c r="E71" i="4"/>
  <c r="F71" i="4"/>
  <c r="G71" i="4"/>
  <c r="H71" i="4"/>
  <c r="I71" i="4"/>
  <c r="J71" i="4"/>
  <c r="K71" i="4"/>
  <c r="L71" i="4"/>
  <c r="M71" i="4"/>
  <c r="N71" i="4"/>
  <c r="E72" i="4"/>
  <c r="F72" i="4"/>
  <c r="G72" i="4"/>
  <c r="H72" i="4"/>
  <c r="I72" i="4"/>
  <c r="J72" i="4"/>
  <c r="K72" i="4"/>
  <c r="L72" i="4"/>
  <c r="M72" i="4"/>
  <c r="N72" i="4"/>
  <c r="E73" i="4"/>
  <c r="F73" i="4"/>
  <c r="G73" i="4"/>
  <c r="H73" i="4"/>
  <c r="I73" i="4"/>
  <c r="J73" i="4"/>
  <c r="K73" i="4"/>
  <c r="L73" i="4"/>
  <c r="M73" i="4"/>
  <c r="N73" i="4"/>
  <c r="E74" i="4"/>
  <c r="F74" i="4"/>
  <c r="G74" i="4"/>
  <c r="H74" i="4"/>
  <c r="I74" i="4"/>
  <c r="J74" i="4"/>
  <c r="K74" i="4"/>
  <c r="L74" i="4"/>
  <c r="M74" i="4"/>
  <c r="N74" i="4"/>
  <c r="E75" i="4"/>
  <c r="F75" i="4"/>
  <c r="G75" i="4"/>
  <c r="H75" i="4"/>
  <c r="I75" i="4"/>
  <c r="J75" i="4"/>
  <c r="K75" i="4"/>
  <c r="L75" i="4"/>
  <c r="M75" i="4"/>
  <c r="N75" i="4"/>
  <c r="E76" i="4"/>
  <c r="F76" i="4"/>
  <c r="G76" i="4"/>
  <c r="H76" i="4"/>
  <c r="I76" i="4"/>
  <c r="J76" i="4"/>
  <c r="K76" i="4"/>
  <c r="L76" i="4"/>
  <c r="M76" i="4"/>
  <c r="N76" i="4"/>
  <c r="E77" i="4"/>
  <c r="F77" i="4"/>
  <c r="G77" i="4"/>
  <c r="H77" i="4"/>
  <c r="I77" i="4"/>
  <c r="J77" i="4"/>
  <c r="K77" i="4"/>
  <c r="L77" i="4"/>
  <c r="M77" i="4"/>
  <c r="N77" i="4"/>
  <c r="E78" i="4"/>
  <c r="F78" i="4"/>
  <c r="G78" i="4"/>
  <c r="H78" i="4"/>
  <c r="I78" i="4"/>
  <c r="J78" i="4"/>
  <c r="K78" i="4"/>
  <c r="L78" i="4"/>
  <c r="M78" i="4"/>
  <c r="N78" i="4"/>
  <c r="D100" i="4"/>
  <c r="D99" i="4"/>
  <c r="D98" i="4"/>
  <c r="D97" i="4"/>
  <c r="D96" i="4"/>
  <c r="D95" i="4"/>
  <c r="D94" i="4"/>
  <c r="D93" i="4"/>
  <c r="D92" i="4"/>
  <c r="D91" i="4"/>
  <c r="D90" i="4"/>
  <c r="D89" i="4"/>
  <c r="D88" i="4"/>
  <c r="D87" i="4"/>
  <c r="D86" i="4"/>
  <c r="D85" i="4"/>
  <c r="D84" i="4"/>
  <c r="D83" i="4"/>
  <c r="D82" i="4"/>
  <c r="D81" i="4"/>
  <c r="D73" i="4"/>
  <c r="D72" i="4"/>
  <c r="D71" i="4"/>
  <c r="D70" i="4"/>
  <c r="D69" i="4"/>
  <c r="D68" i="4"/>
  <c r="D67" i="4"/>
  <c r="D66" i="4"/>
  <c r="D65" i="4"/>
  <c r="D64" i="4"/>
  <c r="D63" i="4"/>
  <c r="D62" i="4"/>
  <c r="D61" i="4"/>
  <c r="D60" i="4"/>
  <c r="D59" i="4"/>
  <c r="D58" i="4"/>
  <c r="D57" i="4"/>
  <c r="D56" i="4"/>
  <c r="D55" i="4"/>
  <c r="D54" i="4"/>
  <c r="D53" i="4"/>
  <c r="D52" i="4"/>
  <c r="D51" i="4"/>
  <c r="D50" i="4"/>
  <c r="D49" i="4"/>
  <c r="D48" i="4"/>
  <c r="D47" i="4"/>
  <c r="D46" i="4"/>
  <c r="D45" i="4"/>
  <c r="D44" i="4"/>
  <c r="D43" i="4"/>
  <c r="D42" i="4"/>
  <c r="D41" i="4"/>
  <c r="D40" i="4"/>
  <c r="D39" i="4"/>
  <c r="D38" i="4"/>
  <c r="D37" i="4"/>
  <c r="D36" i="4"/>
  <c r="D35" i="4"/>
  <c r="D34" i="4"/>
  <c r="D33" i="4"/>
  <c r="D32" i="4"/>
  <c r="D31" i="4"/>
  <c r="D30" i="4"/>
  <c r="D29" i="4"/>
  <c r="D28" i="4"/>
  <c r="D27" i="4"/>
  <c r="D26" i="4"/>
  <c r="D25" i="4"/>
  <c r="D24" i="4"/>
  <c r="D23" i="4"/>
  <c r="D22" i="4"/>
  <c r="D21" i="4"/>
  <c r="D20" i="4"/>
  <c r="D19" i="4"/>
  <c r="D18" i="4"/>
  <c r="D17" i="4"/>
  <c r="D16" i="4"/>
  <c r="D15" i="4"/>
  <c r="D14" i="4"/>
  <c r="D13" i="4"/>
  <c r="D12" i="4"/>
  <c r="D11" i="4"/>
  <c r="D10" i="4"/>
  <c r="D9" i="4"/>
  <c r="D8" i="4"/>
  <c r="D7" i="4"/>
  <c r="D6" i="4"/>
  <c r="D5" i="4"/>
  <c r="D78" i="4"/>
  <c r="D77" i="4"/>
  <c r="D76" i="4"/>
  <c r="D75" i="4"/>
  <c r="D74" i="4"/>
  <c r="AV39" i="7" l="1"/>
  <c r="AV29" i="7"/>
  <c r="AV16" i="7"/>
  <c r="AV7" i="7"/>
  <c r="AM65" i="7"/>
  <c r="AM54" i="7"/>
  <c r="AD71" i="7"/>
  <c r="AD56" i="7"/>
  <c r="AG22" i="1" l="1"/>
  <c r="AG21" i="1"/>
  <c r="AG20" i="1"/>
  <c r="AG19" i="1"/>
  <c r="AG18" i="1"/>
  <c r="AG17" i="1"/>
  <c r="AG15" i="1"/>
  <c r="AG14" i="1"/>
  <c r="AG13" i="1"/>
  <c r="AG12" i="1"/>
  <c r="AG11" i="1"/>
  <c r="AG10" i="1"/>
  <c r="AG9" i="1"/>
  <c r="AG8" i="1"/>
  <c r="AG7" i="1"/>
  <c r="AG6" i="1"/>
  <c r="AG5" i="1"/>
  <c r="AE22" i="1"/>
  <c r="AE21" i="1"/>
  <c r="AE20" i="1"/>
  <c r="AE19" i="1"/>
  <c r="AE18" i="1"/>
  <c r="AE17" i="1"/>
  <c r="AG4" i="1"/>
  <c r="AB22" i="1" l="1"/>
  <c r="Z22" i="1"/>
  <c r="X22" i="1"/>
  <c r="V22" i="1"/>
  <c r="T22" i="1"/>
  <c r="R22" i="1"/>
  <c r="P22" i="1"/>
  <c r="N22" i="1"/>
  <c r="L22" i="1"/>
  <c r="J22" i="1"/>
  <c r="H22" i="1"/>
  <c r="AB21" i="1"/>
  <c r="Z21" i="1"/>
  <c r="X21" i="1"/>
  <c r="V21" i="1"/>
  <c r="T21" i="1"/>
  <c r="R21" i="1"/>
  <c r="P21" i="1"/>
  <c r="N21" i="1"/>
  <c r="L21" i="1"/>
  <c r="J21" i="1"/>
  <c r="H21" i="1"/>
  <c r="AC19" i="1"/>
  <c r="AA19" i="1"/>
  <c r="Y19" i="1"/>
  <c r="W19" i="1"/>
  <c r="U19" i="1"/>
  <c r="S19" i="1"/>
  <c r="Q19" i="1"/>
  <c r="O19" i="1"/>
  <c r="M19" i="1"/>
  <c r="K19" i="1"/>
  <c r="I19" i="1"/>
  <c r="G19" i="1"/>
  <c r="AC20" i="1"/>
  <c r="AA20" i="1"/>
  <c r="Y20" i="1"/>
  <c r="W20" i="1"/>
  <c r="U20" i="1"/>
  <c r="S20" i="1"/>
  <c r="Q20" i="1"/>
  <c r="O20" i="1"/>
  <c r="M20" i="1"/>
  <c r="K20" i="1"/>
  <c r="I20" i="1"/>
  <c r="G20" i="1"/>
  <c r="E20" i="1"/>
  <c r="E19" i="1"/>
  <c r="AC18" i="1"/>
  <c r="AC22" i="1" s="1"/>
  <c r="AA18" i="1"/>
  <c r="AA22" i="1" s="1"/>
  <c r="Y18" i="1"/>
  <c r="Y22" i="1" s="1"/>
  <c r="W18" i="1"/>
  <c r="W22" i="1" s="1"/>
  <c r="U18" i="1"/>
  <c r="U22" i="1" s="1"/>
  <c r="S18" i="1"/>
  <c r="S22" i="1" s="1"/>
  <c r="Q18" i="1"/>
  <c r="Q22" i="1" s="1"/>
  <c r="O18" i="1"/>
  <c r="O22" i="1" s="1"/>
  <c r="M18" i="1"/>
  <c r="M22" i="1" s="1"/>
  <c r="K18" i="1"/>
  <c r="K22" i="1" s="1"/>
  <c r="I18" i="1"/>
  <c r="I22" i="1" s="1"/>
  <c r="G18" i="1"/>
  <c r="G22" i="1" s="1"/>
  <c r="E18" i="1"/>
  <c r="AC17" i="1"/>
  <c r="AC21" i="1" s="1"/>
  <c r="AA17" i="1"/>
  <c r="AA21" i="1" s="1"/>
  <c r="Y17" i="1"/>
  <c r="Y21" i="1" s="1"/>
  <c r="W17" i="1"/>
  <c r="W21" i="1" s="1"/>
  <c r="U17" i="1"/>
  <c r="U21" i="1" s="1"/>
  <c r="S17" i="1"/>
  <c r="S21" i="1" s="1"/>
  <c r="Q17" i="1"/>
  <c r="Q21" i="1" s="1"/>
  <c r="O17" i="1"/>
  <c r="O21" i="1" s="1"/>
  <c r="M17" i="1"/>
  <c r="M21" i="1" s="1"/>
  <c r="K17" i="1"/>
  <c r="K21" i="1" s="1"/>
  <c r="I17" i="1"/>
  <c r="I21" i="1" s="1"/>
  <c r="G17" i="1"/>
  <c r="G21" i="1" s="1"/>
  <c r="E17" i="1"/>
  <c r="E21" i="1" l="1"/>
  <c r="E22" i="1"/>
  <c r="AD22" i="1"/>
  <c r="AD21" i="1"/>
</calcChain>
</file>

<file path=xl/sharedStrings.xml><?xml version="1.0" encoding="utf-8"?>
<sst xmlns="http://schemas.openxmlformats.org/spreadsheetml/2006/main" count="1043" uniqueCount="189">
  <si>
    <t>TOTALI</t>
  </si>
  <si>
    <t>Valori assoluti</t>
  </si>
  <si>
    <t>Anno  2001</t>
  </si>
  <si>
    <t>Anno  2002</t>
  </si>
  <si>
    <t>Anno  2003</t>
  </si>
  <si>
    <t>Anno  2004</t>
  </si>
  <si>
    <t>Anno  2005</t>
  </si>
  <si>
    <t>Anno  2006</t>
  </si>
  <si>
    <t>Anno  2007</t>
  </si>
  <si>
    <t>Anno  2008</t>
  </si>
  <si>
    <t>Anno  2009</t>
  </si>
  <si>
    <t>Anno  2010</t>
  </si>
  <si>
    <t>Anno  2011</t>
  </si>
  <si>
    <t>Anno  2012</t>
  </si>
  <si>
    <t>Anno  2013</t>
  </si>
  <si>
    <t>Sesso e tipo persona coinvolta</t>
  </si>
  <si>
    <t>Tab.      - Serie storica 2001-2013 relativa al n° di incidenti per sesso e tipo persona coinvolta</t>
  </si>
  <si>
    <t>Conducenti uomini</t>
  </si>
  <si>
    <t>Conducenti donne</t>
  </si>
  <si>
    <t>Passeggeri uomini</t>
  </si>
  <si>
    <t>Passeggeri donne</t>
  </si>
  <si>
    <t>Pedoni uomini</t>
  </si>
  <si>
    <t>Pedoni donne</t>
  </si>
  <si>
    <t>morti</t>
  </si>
  <si>
    <t>feriti</t>
  </si>
  <si>
    <t>Totale Uomini</t>
  </si>
  <si>
    <t>Totale Donne</t>
  </si>
  <si>
    <t>Anno  2014</t>
  </si>
  <si>
    <t xml:space="preserve"> </t>
  </si>
  <si>
    <t>Frequenza</t>
  </si>
  <si>
    <t>Percentuale</t>
  </si>
  <si>
    <t>Percentuale valida</t>
  </si>
  <si>
    <t>Percentuale cumulata</t>
  </si>
  <si>
    <t>Validi</t>
  </si>
  <si>
    <t>Maschio</t>
  </si>
  <si>
    <t>Femmina</t>
  </si>
  <si>
    <t>Totale</t>
  </si>
  <si>
    <t>Mancanti</t>
  </si>
  <si>
    <t>Mancante di sistema</t>
  </si>
  <si>
    <t>Incolume</t>
  </si>
  <si>
    <t>Ferito</t>
  </si>
  <si>
    <t xml:space="preserve">Morto nelle 24 ore </t>
  </si>
  <si>
    <t>Morto entro il trentesimo giorno</t>
  </si>
  <si>
    <t>Tavola di contingenza Veicolo A: Esito del passeggero infortunato sul sedile anteriore  * Veicolo A: Sesso del passeggero infortunato sul sedile anteriore</t>
  </si>
  <si>
    <t>Conteggio</t>
  </si>
  <si>
    <t>Veicolo A: Sesso del passeggero infortunato sul sedile anteriore</t>
  </si>
  <si>
    <t xml:space="preserve">Veicolo A: Esito del passeggero infortunato sul sedile anteriore </t>
  </si>
  <si>
    <t>1</t>
  </si>
  <si>
    <t>Tavola di contingenza Veicolo A: Esito del passeggero infortunato sul sedile posteriore * Veicolo A: Sesso del passeggero infortunato sul sedile posteriore</t>
  </si>
  <si>
    <t>Veicolo A: Sesso del passeggero infortunato sul sedile posteriore</t>
  </si>
  <si>
    <t>Veicolo A: Esito del passeggero infortunato sul sedile posteriore</t>
  </si>
  <si>
    <t>Morto</t>
  </si>
  <si>
    <t xml:space="preserve"> Altri passeggeri infortunati sul veicolo A: maschi morti</t>
  </si>
  <si>
    <t xml:space="preserve"> Altri passeggeri infortunati sul veicolo A: femmine morte</t>
  </si>
  <si>
    <t xml:space="preserve"> Altri passeggeri infortunati sul veicolo A: maschi feriti</t>
  </si>
  <si>
    <t xml:space="preserve"> Altri passeggeri infortunati sul veicolo A: femmine ferite</t>
  </si>
  <si>
    <t>Veicolo B: Sesso del passeggero infortunato sul sedile anteriore</t>
  </si>
  <si>
    <t>Veicolo B: Esito del passeggero infortunato sul sedile anteriore</t>
  </si>
  <si>
    <t>Tavola di contingenza Veicolo B: Esito del passeggero infortunato sul sedile posteriore * Veicolo B: Sesso del passeggero infortunato sul sedile posteriore</t>
  </si>
  <si>
    <t>Veicolo B: Sesso del passeggero infortunato sul sedile posteriore</t>
  </si>
  <si>
    <t>Veicolo B: Esito del passeggero infortunato sul sedile posteriore</t>
  </si>
  <si>
    <t xml:space="preserve"> Altri passeggeri infortunati sul veicolo B: maschi feriti</t>
  </si>
  <si>
    <t xml:space="preserve"> Altri passeggeri infortunati sul veicolo B: femmine ferite</t>
  </si>
  <si>
    <t>Tavola di contingenza Veicolo C: Esito del passeggero infortunato sul sedile anteriore * Veicolo C: Sesso del passeggero infortunato sul sedile anteriore</t>
  </si>
  <si>
    <t>Veicolo C: Sesso del passeggero infortunato sul sedile anteriore</t>
  </si>
  <si>
    <t>Veicolo C: Esito del passeggero infortunato sul sedile anteriore</t>
  </si>
  <si>
    <t>Tavola di contingenza Veicolo C: Esito del passeggero infortunato sul sedile posteriore * Veicolo C: Sesso del passeggero infortunato sul sedile posteriore</t>
  </si>
  <si>
    <t>Veicolo C: Sesso del passeggero infortunato sul sedile posteriore</t>
  </si>
  <si>
    <t>Veicolo C: Esito del passeggero infortunato sul sedile posteriore</t>
  </si>
  <si>
    <t xml:space="preserve"> Altri passeggeri infortunati sul veicolo C: maschi feriti</t>
  </si>
  <si>
    <t xml:space="preserve"> Altri passeggeri infortunati sul veicolo C: femmine ferite</t>
  </si>
  <si>
    <t>Sesso del 1° pedone ferito</t>
  </si>
  <si>
    <t>Sesso del 1° pedone morto</t>
  </si>
  <si>
    <t>Sesso del 2° pedone morto</t>
  </si>
  <si>
    <t>Sesso del 2° pedone ferito</t>
  </si>
  <si>
    <t>Sesso del 3° pedone ferito</t>
  </si>
  <si>
    <t>Sesso del 4° pedone ferito</t>
  </si>
  <si>
    <t>Altri veicoli</t>
  </si>
  <si>
    <t>Numero di morti di sesso maschile su eventuali altri veicoli</t>
  </si>
  <si>
    <t>Numero di morti di sesso femminile su eventuali altri veicoli</t>
  </si>
  <si>
    <t>3</t>
  </si>
  <si>
    <t>Numero di feriti di sesso maschile su eventuali altri veicoli</t>
  </si>
  <si>
    <t>Numero di feriti di sesso femminile su eventuali altri veicoli</t>
  </si>
  <si>
    <t>M</t>
  </si>
  <si>
    <t>Passeggeri uomini morti</t>
  </si>
  <si>
    <t xml:space="preserve">M </t>
  </si>
  <si>
    <t>Passeggeri donne morte</t>
  </si>
  <si>
    <t>Passeggeri totali morti</t>
  </si>
  <si>
    <t>Conducenti uomini morti</t>
  </si>
  <si>
    <t>Conducenti donne morte</t>
  </si>
  <si>
    <t>Pedoni uomini morti</t>
  </si>
  <si>
    <t>Pedoni donne morte</t>
  </si>
  <si>
    <t>Tavola 2.27 - Conducenti, persone trasportate e pedoni, morti e feriti per sesso e mese - Anno 2016</t>
  </si>
  <si>
    <t>MESI</t>
  </si>
  <si>
    <t>Conducenti</t>
  </si>
  <si>
    <t>Persone trasportate</t>
  </si>
  <si>
    <t>Pedoni</t>
  </si>
  <si>
    <t>Maschi</t>
  </si>
  <si>
    <t>Femmine</t>
  </si>
  <si>
    <t>MORTI</t>
  </si>
  <si>
    <t>Gennaio</t>
  </si>
  <si>
    <t>Febbraio</t>
  </si>
  <si>
    <t>Marzo</t>
  </si>
  <si>
    <t>Aprile</t>
  </si>
  <si>
    <t>Maggio</t>
  </si>
  <si>
    <t>Giugno</t>
  </si>
  <si>
    <t>Luglio</t>
  </si>
  <si>
    <t>Agosto</t>
  </si>
  <si>
    <t>Settembre</t>
  </si>
  <si>
    <t>Ottobre</t>
  </si>
  <si>
    <t>Novembre</t>
  </si>
  <si>
    <t>Dicembre</t>
  </si>
  <si>
    <t>Anno</t>
  </si>
  <si>
    <t>FERITI</t>
  </si>
  <si>
    <t>Maschio - Esito conducente veicolo B</t>
  </si>
  <si>
    <t>Maschio - Esito conducente veicolo A</t>
  </si>
  <si>
    <t>Maschio - Esito conducente veicolo C</t>
  </si>
  <si>
    <t>Femmina - Esito conducente veicolo A</t>
  </si>
  <si>
    <t>Femmina -Esito conducente veicolo B</t>
  </si>
  <si>
    <t>Femmina - Esito conducente veicolo C</t>
  </si>
  <si>
    <t>primo</t>
  </si>
  <si>
    <t>Secondo</t>
  </si>
  <si>
    <t>Terzo</t>
  </si>
  <si>
    <t>A</t>
  </si>
  <si>
    <t xml:space="preserve"> Anteriore</t>
  </si>
  <si>
    <t>11</t>
  </si>
  <si>
    <t>2</t>
  </si>
  <si>
    <t>4</t>
  </si>
  <si>
    <t>5</t>
  </si>
  <si>
    <t>8</t>
  </si>
  <si>
    <t>12</t>
  </si>
  <si>
    <t>17</t>
  </si>
  <si>
    <t>20</t>
  </si>
  <si>
    <t>6</t>
  </si>
  <si>
    <t>10</t>
  </si>
  <si>
    <t>14</t>
  </si>
  <si>
    <t>19</t>
  </si>
  <si>
    <t>B</t>
  </si>
  <si>
    <t>Tavola di contingenza Veicolo B: Sesso del passeggero infortunato sul sedile posteriore * Veicolo B: Esito del passeggero infortunato sul sedile posteriore</t>
  </si>
  <si>
    <t xml:space="preserve"> Altri passeggeri infortunati sul veicolo B: maschi morti</t>
  </si>
  <si>
    <t>0</t>
  </si>
  <si>
    <t xml:space="preserve"> Altri passeggeri infortunati sul veicolo B: femmine morte</t>
  </si>
  <si>
    <t>C</t>
  </si>
  <si>
    <t>Tavola di contingenza Veicolo B: Sesso del passeggero infortunato sul sedile anteriore * Veicolo B: Esito del passeggero infortunato sul sedile anteriore</t>
  </si>
  <si>
    <t>13</t>
  </si>
  <si>
    <t>9</t>
  </si>
  <si>
    <t xml:space="preserve"> Altri passeggeri infortunati sul veicolo C: maschi morti</t>
  </si>
  <si>
    <t xml:space="preserve"> Altri passeggeri infortunati sul veicolo C: femmine morte</t>
  </si>
  <si>
    <t>7</t>
  </si>
  <si>
    <t>3° e 4° pedioni morti Vuoti</t>
  </si>
  <si>
    <t>Tavola di contingenza Regioni e Province Autonome * Localizzazione dell'incidente * Fascia oraria dell'incidente</t>
  </si>
  <si>
    <t>Fascia oraria dell'incidente</t>
  </si>
  <si>
    <t>Localizzazione dell'incidente</t>
  </si>
  <si>
    <t>Strada regionale entro l'abitato</t>
  </si>
  <si>
    <t>Strada urbana</t>
  </si>
  <si>
    <t>Strada provinciale nell'abitato</t>
  </si>
  <si>
    <t>Strada statale nell'abitato</t>
  </si>
  <si>
    <t>Strada comunale extraurbana</t>
  </si>
  <si>
    <t>Strada provinciale fuori dell'abitato</t>
  </si>
  <si>
    <t>Strada statale fuori dell'abitato</t>
  </si>
  <si>
    <t>Autostrada</t>
  </si>
  <si>
    <t>Altra Strada</t>
  </si>
  <si>
    <t>Strada regionale fuori l'abitato</t>
  </si>
  <si>
    <t>0-6</t>
  </si>
  <si>
    <t>Regioni e Province Autonome</t>
  </si>
  <si>
    <t>Piemonte</t>
  </si>
  <si>
    <t>Liguria</t>
  </si>
  <si>
    <t>Lombardia</t>
  </si>
  <si>
    <t>Veneto</t>
  </si>
  <si>
    <t>Friuli Venezia Giulia</t>
  </si>
  <si>
    <t>Emilia Romagna</t>
  </si>
  <si>
    <t>Marche</t>
  </si>
  <si>
    <t>Toscana</t>
  </si>
  <si>
    <t>Umbria</t>
  </si>
  <si>
    <t>Lazio</t>
  </si>
  <si>
    <t>Campania</t>
  </si>
  <si>
    <t>Calabria</t>
  </si>
  <si>
    <t>Sicilia</t>
  </si>
  <si>
    <t>Sardegna</t>
  </si>
  <si>
    <t>7-12</t>
  </si>
  <si>
    <t>Bolzano-Bozen</t>
  </si>
  <si>
    <t>Abruzzo</t>
  </si>
  <si>
    <t>Puglia</t>
  </si>
  <si>
    <t>13-18</t>
  </si>
  <si>
    <t>Trento</t>
  </si>
  <si>
    <t>Basilicata</t>
  </si>
  <si>
    <t>19-24</t>
  </si>
  <si>
    <t>Fascia oraria non definita</t>
  </si>
  <si>
    <t>Riepilogo</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</si>
</sst>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1" formatCode="_-* #,##0_-;\-* #,##0_-;_-* &quot;-&quot;_-;_-@_-"/>
    <numFmt numFmtId="164" formatCode="#,##0.000"/>
    <numFmt numFmtId="165" formatCode="###0"/>
    <numFmt numFmtId="166" formatCode="####.0"/>
    <numFmt numFmtId="167" formatCode="###0.00"/>
  </numFmts>
  <fonts count="31" x14ac:knownFonts="1">
    <font>
      <sz val="11"/>
      <color theme="1"/>
      <name val="Calibri"/>
      <family val="2"/>
      <scheme val="minor"/>
    </font>
    <font>
      <sz val="8"/>
      <color theme="1"/>
      <name val="Arial Narrow"/>
      <family val="2"/>
    </font>
    <font>
      <sz val="9"/>
      <color theme="1"/>
      <name val="Calibri"/>
      <family val="2"/>
      <scheme val="minor"/>
    </font>
    <font>
      <sz val="10"/>
      <color indexed="8"/>
      <name val="Arial"/>
      <family val="2"/>
    </font>
    <font>
      <sz val="11"/>
      <color indexed="8"/>
      <name val="Calibri"/>
      <family val="2"/>
    </font>
    <font>
      <sz val="10"/>
      <color indexed="8"/>
      <name val="Arial"/>
      <family val="2"/>
    </font>
    <font>
      <sz val="11"/>
      <color indexed="8"/>
      <name val="Calibri"/>
      <family val="2"/>
    </font>
    <font>
      <b/>
      <sz val="11"/>
      <color theme="1"/>
      <name val="Calibri"/>
      <family val="2"/>
      <scheme val="minor"/>
    </font>
    <font>
      <i/>
      <sz val="10"/>
      <color theme="1"/>
      <name val="Times New Roman"/>
      <family val="1"/>
    </font>
    <font>
      <i/>
      <sz val="10"/>
      <color theme="1"/>
      <name val="Calibri"/>
      <family val="2"/>
      <scheme val="minor"/>
    </font>
    <font>
      <sz val="10"/>
      <color theme="1"/>
      <name val="Calibri"/>
      <family val="2"/>
      <scheme val="minor"/>
    </font>
    <font>
      <b/>
      <sz val="10"/>
      <color theme="1"/>
      <name val="Times New Roman"/>
      <family val="1"/>
    </font>
    <font>
      <b/>
      <sz val="11"/>
      <color theme="1"/>
      <name val="Times New Roman"/>
      <family val="1"/>
    </font>
    <font>
      <sz val="10"/>
      <color theme="1"/>
      <name val="Times New Roman"/>
      <family val="1"/>
    </font>
    <font>
      <sz val="10"/>
      <color indexed="8"/>
      <name val="Times New Roman"/>
      <family val="1"/>
    </font>
    <font>
      <sz val="9"/>
      <color theme="1"/>
      <name val="Times New Roman"/>
      <family val="1"/>
    </font>
    <font>
      <i/>
      <sz val="9"/>
      <color theme="1"/>
      <name val="Times New Roman"/>
      <family val="1"/>
    </font>
    <font>
      <i/>
      <sz val="10"/>
      <color indexed="8"/>
      <name val="Times New Roman"/>
      <family val="1"/>
    </font>
    <font>
      <b/>
      <sz val="10"/>
      <color indexed="8"/>
      <name val="Times New Roman"/>
      <family val="1"/>
    </font>
    <font>
      <b/>
      <i/>
      <sz val="10"/>
      <color indexed="8"/>
      <name val="Times New Roman"/>
      <family val="1"/>
    </font>
    <font>
      <sz val="10"/>
      <name val="Arial"/>
      <family val="2"/>
    </font>
    <font>
      <b/>
      <sz val="7"/>
      <color indexed="8"/>
      <name val="Arial Bold"/>
    </font>
    <font>
      <sz val="7"/>
      <color indexed="8"/>
      <name val="Arial"/>
      <family val="2"/>
    </font>
    <font>
      <sz val="11"/>
      <color theme="1"/>
      <name val="Calibri"/>
      <family val="2"/>
      <scheme val="minor"/>
    </font>
    <font>
      <b/>
      <sz val="9"/>
      <name val="Arial"/>
      <family val="2"/>
    </font>
    <font>
      <sz val="7"/>
      <name val="Arial"/>
      <family val="2"/>
    </font>
    <font>
      <b/>
      <sz val="7"/>
      <name val="Arial"/>
      <family val="2"/>
    </font>
    <font>
      <sz val="11"/>
      <color rgb="FFFF0000"/>
      <name val="Calibri"/>
      <family val="2"/>
      <scheme val="minor"/>
    </font>
    <font>
      <sz val="10"/>
      <color rgb="FFFF0000"/>
      <name val="Arial"/>
      <family val="2"/>
    </font>
    <font>
      <b/>
      <sz val="7"/>
      <color indexed="8"/>
      <name val="Arial"/>
      <family val="2"/>
    </font>
    <font>
      <b/>
      <sz val="10"/>
      <name val="Arial"/>
      <family val="2"/>
    </font>
  </fonts>
  <fills count="2">
    <fill>
      <patternFill patternType="none"/>
    </fill>
    <fill>
      <patternFill patternType="gray125"/>
    </fill>
  </fills>
  <borders count="53">
    <border>
      <left/>
      <right/>
      <top/>
      <bottom/>
      <diagonal/>
    </border>
    <border>
      <left style="thin">
        <color indexed="22"/>
      </left>
      <right style="thin">
        <color indexed="22"/>
      </right>
      <top/>
      <bottom style="thin">
        <color indexed="22"/>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medium">
        <color indexed="8"/>
      </left>
      <right style="medium">
        <color indexed="8"/>
      </right>
      <top style="medium">
        <color indexed="8"/>
      </top>
      <bottom style="medium">
        <color indexed="8"/>
      </bottom>
      <diagonal/>
    </border>
    <border>
      <left/>
      <right style="medium">
        <color indexed="8"/>
      </right>
      <top style="medium">
        <color indexed="8"/>
      </top>
      <bottom style="medium">
        <color indexed="8"/>
      </bottom>
      <diagonal/>
    </border>
    <border>
      <left style="medium">
        <color indexed="8"/>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medium">
        <color indexed="8"/>
      </left>
      <right/>
      <top style="medium">
        <color indexed="8"/>
      </top>
      <bottom/>
      <diagonal/>
    </border>
    <border>
      <left/>
      <right style="medium">
        <color indexed="8"/>
      </right>
      <top style="medium">
        <color indexed="8"/>
      </top>
      <bottom/>
      <diagonal/>
    </border>
    <border>
      <left style="medium">
        <color indexed="8"/>
      </left>
      <right style="thin">
        <color indexed="8"/>
      </right>
      <top style="medium">
        <color indexed="8"/>
      </top>
      <bottom/>
      <diagonal/>
    </border>
    <border>
      <left style="thin">
        <color indexed="8"/>
      </left>
      <right style="thin">
        <color indexed="8"/>
      </right>
      <top style="medium">
        <color indexed="8"/>
      </top>
      <bottom/>
      <diagonal/>
    </border>
    <border>
      <left style="thin">
        <color indexed="8"/>
      </left>
      <right style="medium">
        <color indexed="8"/>
      </right>
      <top style="medium">
        <color indexed="8"/>
      </top>
      <bottom/>
      <diagonal/>
    </border>
    <border>
      <left style="medium">
        <color indexed="8"/>
      </left>
      <right/>
      <top/>
      <bottom/>
      <diagonal/>
    </border>
    <border>
      <left/>
      <right style="medium">
        <color indexed="8"/>
      </right>
      <top/>
      <bottom/>
      <diagonal/>
    </border>
    <border>
      <left style="medium">
        <color indexed="8"/>
      </left>
      <right style="thin">
        <color indexed="8"/>
      </right>
      <top/>
      <bottom/>
      <diagonal/>
    </border>
    <border>
      <left style="thin">
        <color indexed="8"/>
      </left>
      <right style="thin">
        <color indexed="8"/>
      </right>
      <top/>
      <bottom/>
      <diagonal/>
    </border>
    <border>
      <left style="thin">
        <color indexed="8"/>
      </left>
      <right style="medium">
        <color indexed="8"/>
      </right>
      <top/>
      <bottom/>
      <diagonal/>
    </border>
    <border>
      <left style="medium">
        <color indexed="8"/>
      </left>
      <right style="medium">
        <color indexed="8"/>
      </right>
      <top/>
      <bottom style="medium">
        <color indexed="8"/>
      </bottom>
      <diagonal/>
    </border>
    <border>
      <left/>
      <right style="medium">
        <color indexed="8"/>
      </right>
      <top/>
      <bottom style="medium">
        <color indexed="8"/>
      </bottom>
      <diagonal/>
    </border>
    <border>
      <left style="medium">
        <color indexed="8"/>
      </left>
      <right style="thin">
        <color indexed="8"/>
      </right>
      <top/>
      <bottom style="medium">
        <color indexed="8"/>
      </bottom>
      <diagonal/>
    </border>
    <border>
      <left style="thin">
        <color indexed="8"/>
      </left>
      <right style="thin">
        <color indexed="8"/>
      </right>
      <top/>
      <bottom style="medium">
        <color indexed="8"/>
      </bottom>
      <diagonal/>
    </border>
    <border>
      <left style="thin">
        <color indexed="8"/>
      </left>
      <right style="medium">
        <color indexed="8"/>
      </right>
      <top/>
      <bottom style="medium">
        <color indexed="8"/>
      </bottom>
      <diagonal/>
    </border>
    <border>
      <left style="medium">
        <color indexed="8"/>
      </left>
      <right/>
      <top style="medium">
        <color indexed="8"/>
      </top>
      <bottom style="medium">
        <color indexed="8"/>
      </bottom>
      <diagonal/>
    </border>
    <border>
      <left style="medium">
        <color indexed="8"/>
      </left>
      <right/>
      <top/>
      <bottom style="medium">
        <color indexed="8"/>
      </bottom>
      <diagonal/>
    </border>
    <border>
      <left/>
      <right/>
      <top/>
      <bottom style="medium">
        <color indexed="8"/>
      </bottom>
      <diagonal/>
    </border>
    <border>
      <left style="medium">
        <color indexed="8"/>
      </left>
      <right style="thin">
        <color indexed="8"/>
      </right>
      <top style="medium">
        <color indexed="8"/>
      </top>
      <bottom style="thin">
        <color indexed="8"/>
      </bottom>
      <diagonal/>
    </border>
    <border>
      <left/>
      <right style="thin">
        <color indexed="8"/>
      </right>
      <top style="medium">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right/>
      <top style="medium">
        <color indexed="8"/>
      </top>
      <bottom/>
      <diagonal/>
    </border>
    <border>
      <left/>
      <right/>
      <top style="medium">
        <color indexed="8"/>
      </top>
      <bottom style="thin">
        <color indexed="8"/>
      </bottom>
      <diagonal/>
    </border>
    <border>
      <left style="medium">
        <color indexed="8"/>
      </left>
      <right/>
      <top style="medium">
        <color indexed="8"/>
      </top>
      <bottom style="thin">
        <color indexed="8"/>
      </bottom>
      <diagonal/>
    </border>
    <border>
      <left style="medium">
        <color indexed="8"/>
      </left>
      <right/>
      <top/>
      <bottom style="thin">
        <color indexed="8"/>
      </bottom>
      <diagonal/>
    </border>
    <border>
      <left/>
      <right style="medium">
        <color indexed="8"/>
      </right>
      <top/>
      <bottom style="thin">
        <color indexed="8"/>
      </bottom>
      <diagonal/>
    </border>
    <border>
      <left style="medium">
        <color indexed="8"/>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medium">
        <color indexed="8"/>
      </right>
      <top/>
      <bottom style="thin">
        <color indexed="8"/>
      </bottom>
      <diagonal/>
    </border>
    <border>
      <left style="medium">
        <color indexed="8"/>
      </left>
      <right/>
      <top style="thin">
        <color indexed="8"/>
      </top>
      <bottom style="thin">
        <color indexed="8"/>
      </bottom>
      <diagonal/>
    </border>
    <border>
      <left/>
      <right/>
      <top style="thin">
        <color indexed="8"/>
      </top>
      <bottom/>
      <diagonal/>
    </border>
    <border>
      <left/>
      <right style="medium">
        <color indexed="8"/>
      </right>
      <top style="thin">
        <color indexed="8"/>
      </top>
      <bottom/>
      <diagonal/>
    </border>
    <border>
      <left style="medium">
        <color indexed="8"/>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style="medium">
        <color indexed="8"/>
      </right>
      <top style="thin">
        <color indexed="8"/>
      </top>
      <bottom/>
      <diagonal/>
    </border>
    <border>
      <left style="medium">
        <color indexed="8"/>
      </left>
      <right/>
      <top style="thin">
        <color indexed="8"/>
      </top>
      <bottom style="medium">
        <color indexed="8"/>
      </bottom>
      <diagonal/>
    </border>
    <border>
      <left/>
      <right/>
      <top style="thin">
        <color indexed="64"/>
      </top>
      <bottom style="medium">
        <color indexed="64"/>
      </bottom>
      <diagonal/>
    </border>
    <border>
      <left/>
      <right style="medium">
        <color indexed="8"/>
      </right>
      <top/>
      <bottom style="thin">
        <color indexed="64"/>
      </bottom>
      <diagonal/>
    </border>
    <border>
      <left style="thin">
        <color indexed="8"/>
      </left>
      <right style="thin">
        <color indexed="8"/>
      </right>
      <top/>
      <bottom style="thin">
        <color indexed="64"/>
      </bottom>
      <diagonal/>
    </border>
    <border>
      <left style="thin">
        <color indexed="8"/>
      </left>
      <right style="medium">
        <color indexed="8"/>
      </right>
      <top/>
      <bottom style="thin">
        <color indexed="64"/>
      </bottom>
      <diagonal/>
    </border>
    <border>
      <left style="medium">
        <color indexed="8"/>
      </left>
      <right style="thin">
        <color indexed="8"/>
      </right>
      <top/>
      <bottom style="thin">
        <color indexed="64"/>
      </bottom>
      <diagonal/>
    </border>
    <border>
      <left style="medium">
        <color indexed="8"/>
      </left>
      <right style="thin">
        <color indexed="8"/>
      </right>
      <top style="thin">
        <color indexed="64"/>
      </top>
      <bottom style="medium">
        <color indexed="64"/>
      </bottom>
      <diagonal/>
    </border>
  </borders>
  <cellStyleXfs count="7">
    <xf numFmtId="0" fontId="0" fillId="0" borderId="0"/>
    <xf numFmtId="0" fontId="3" fillId="0" borderId="0"/>
    <xf numFmtId="0" fontId="5" fillId="0" borderId="0"/>
    <xf numFmtId="41" fontId="23" fillId="0" borderId="0" applyFont="0" applyFill="0" applyBorder="0" applyAlignment="0" applyProtection="0"/>
    <xf numFmtId="0" fontId="20" fillId="0" borderId="0"/>
    <xf numFmtId="0" fontId="20" fillId="0" borderId="0"/>
    <xf numFmtId="0" fontId="20" fillId="0" borderId="0"/>
  </cellStyleXfs>
  <cellXfs count="237">
    <xf numFmtId="0" fontId="0" fillId="0" borderId="0" xfId="0"/>
    <xf numFmtId="0" fontId="1" fillId="0" borderId="0" xfId="0" applyFont="1"/>
    <xf numFmtId="0" fontId="2" fillId="0" borderId="0" xfId="0" applyFont="1"/>
    <xf numFmtId="0" fontId="2" fillId="0" borderId="0" xfId="0" applyFont="1" applyAlignment="1"/>
    <xf numFmtId="4" fontId="4" fillId="0" borderId="1" xfId="1" applyNumberFormat="1" applyFont="1" applyFill="1" applyBorder="1" applyAlignment="1">
      <alignment horizontal="right" wrapText="1"/>
    </xf>
    <xf numFmtId="164" fontId="1" fillId="0" borderId="0" xfId="0" applyNumberFormat="1" applyFont="1"/>
    <xf numFmtId="164" fontId="0" fillId="0" borderId="0" xfId="0" applyNumberFormat="1"/>
    <xf numFmtId="4" fontId="6" fillId="0" borderId="1" xfId="2" applyNumberFormat="1" applyFont="1" applyFill="1" applyBorder="1" applyAlignment="1">
      <alignment horizontal="right" wrapText="1"/>
    </xf>
    <xf numFmtId="0" fontId="13" fillId="0" borderId="0" xfId="0" applyFont="1"/>
    <xf numFmtId="0" fontId="11" fillId="0" borderId="0" xfId="0" applyFont="1" applyBorder="1" applyAlignment="1">
      <alignment horizontal="center" vertical="center" wrapText="1"/>
    </xf>
    <xf numFmtId="0" fontId="13" fillId="0" borderId="0" xfId="0" applyFont="1" applyAlignment="1">
      <alignment vertical="center"/>
    </xf>
    <xf numFmtId="3" fontId="14" fillId="0" borderId="0" xfId="2" applyNumberFormat="1" applyFont="1" applyFill="1" applyBorder="1" applyAlignment="1">
      <alignment horizontal="right" vertical="center" wrapText="1"/>
    </xf>
    <xf numFmtId="0" fontId="13" fillId="0" borderId="3" xfId="0" applyFont="1" applyBorder="1" applyAlignment="1">
      <alignment vertical="center"/>
    </xf>
    <xf numFmtId="0" fontId="11" fillId="0" borderId="3" xfId="0" applyFont="1" applyBorder="1" applyAlignment="1">
      <alignment horizontal="center" vertical="center" wrapText="1"/>
    </xf>
    <xf numFmtId="0" fontId="16" fillId="0" borderId="3" xfId="0" applyFont="1" applyBorder="1" applyAlignment="1">
      <alignment vertical="center" wrapText="1"/>
    </xf>
    <xf numFmtId="3" fontId="14" fillId="0" borderId="4" xfId="2" applyNumberFormat="1" applyFont="1" applyFill="1" applyBorder="1" applyAlignment="1">
      <alignment horizontal="right" vertical="center" wrapText="1"/>
    </xf>
    <xf numFmtId="3" fontId="17" fillId="0" borderId="3" xfId="2" applyNumberFormat="1" applyFont="1" applyFill="1" applyBorder="1" applyAlignment="1">
      <alignment horizontal="right" vertical="center" wrapText="1"/>
    </xf>
    <xf numFmtId="3" fontId="17" fillId="0" borderId="0" xfId="2" applyNumberFormat="1" applyFont="1" applyFill="1" applyBorder="1" applyAlignment="1">
      <alignment horizontal="right" vertical="center" wrapText="1"/>
    </xf>
    <xf numFmtId="0" fontId="8" fillId="0" borderId="0" xfId="0" applyFont="1" applyAlignment="1">
      <alignment vertical="center"/>
    </xf>
    <xf numFmtId="0" fontId="0" fillId="0" borderId="0" xfId="0" applyBorder="1"/>
    <xf numFmtId="3" fontId="18" fillId="0" borderId="0" xfId="2" applyNumberFormat="1" applyFont="1" applyFill="1" applyBorder="1" applyAlignment="1">
      <alignment horizontal="right" vertical="center" wrapText="1"/>
    </xf>
    <xf numFmtId="3" fontId="19" fillId="0" borderId="3" xfId="2" applyNumberFormat="1" applyFont="1" applyFill="1" applyBorder="1" applyAlignment="1">
      <alignment horizontal="right" vertical="center" wrapText="1"/>
    </xf>
    <xf numFmtId="3" fontId="18" fillId="0" borderId="4" xfId="2" applyNumberFormat="1" applyFont="1" applyFill="1" applyBorder="1" applyAlignment="1">
      <alignment horizontal="right" vertical="center" wrapText="1"/>
    </xf>
    <xf numFmtId="0" fontId="15" fillId="0" borderId="0" xfId="0" applyFont="1" applyBorder="1" applyAlignment="1">
      <alignment vertical="center" wrapText="1"/>
    </xf>
    <xf numFmtId="3" fontId="18" fillId="0" borderId="3" xfId="2" applyNumberFormat="1" applyFont="1" applyFill="1" applyBorder="1" applyAlignment="1">
      <alignment horizontal="right" vertical="center" wrapText="1"/>
    </xf>
    <xf numFmtId="0" fontId="0" fillId="0" borderId="0" xfId="0" applyBorder="1" applyAlignment="1">
      <alignment vertical="center" wrapText="1"/>
    </xf>
    <xf numFmtId="0" fontId="16" fillId="0" borderId="2" xfId="0" applyFont="1" applyBorder="1" applyAlignment="1">
      <alignment vertical="center" wrapText="1"/>
    </xf>
    <xf numFmtId="3" fontId="17" fillId="0" borderId="2" xfId="2" applyNumberFormat="1" applyFont="1" applyFill="1" applyBorder="1" applyAlignment="1">
      <alignment horizontal="right" vertical="center" wrapText="1"/>
    </xf>
    <xf numFmtId="0" fontId="13" fillId="0" borderId="2" xfId="0" applyFont="1" applyBorder="1" applyAlignment="1">
      <alignment vertical="center"/>
    </xf>
    <xf numFmtId="3" fontId="18" fillId="0" borderId="2" xfId="2" applyNumberFormat="1" applyFont="1" applyFill="1" applyBorder="1" applyAlignment="1">
      <alignment horizontal="right" vertical="center" wrapText="1"/>
    </xf>
    <xf numFmtId="0" fontId="24" fillId="0" borderId="0" xfId="0" applyFont="1" applyAlignment="1">
      <alignment horizontal="left"/>
    </xf>
    <xf numFmtId="0" fontId="25" fillId="0" borderId="0" xfId="0" applyFont="1"/>
    <xf numFmtId="49" fontId="25" fillId="0" borderId="2" xfId="0" applyNumberFormat="1" applyFont="1" applyBorder="1" applyAlignment="1">
      <alignment horizontal="centerContinuous" vertical="center" wrapText="1"/>
    </xf>
    <xf numFmtId="0" fontId="25" fillId="0" borderId="2" xfId="0" applyFont="1" applyBorder="1" applyAlignment="1">
      <alignment horizontal="centerContinuous" vertical="center" wrapText="1"/>
    </xf>
    <xf numFmtId="0" fontId="25" fillId="0" borderId="4" xfId="0" applyFont="1" applyBorder="1" applyAlignment="1">
      <alignment horizontal="centerContinuous" vertical="center" wrapText="1"/>
    </xf>
    <xf numFmtId="49" fontId="25" fillId="0" borderId="3" xfId="0" applyNumberFormat="1" applyFont="1" applyBorder="1" applyAlignment="1">
      <alignment horizontal="right" vertical="center" wrapText="1"/>
    </xf>
    <xf numFmtId="49" fontId="25" fillId="0" borderId="0" xfId="0" applyNumberFormat="1" applyFont="1" applyAlignment="1">
      <alignment horizontal="centerContinuous"/>
    </xf>
    <xf numFmtId="0" fontId="25" fillId="0" borderId="0" xfId="0" applyFont="1" applyAlignment="1">
      <alignment horizontal="centerContinuous"/>
    </xf>
    <xf numFmtId="49" fontId="25" fillId="0" borderId="0" xfId="0" applyNumberFormat="1" applyFont="1" applyAlignment="1">
      <alignment horizontal="justify" vertical="top"/>
    </xf>
    <xf numFmtId="41" fontId="25" fillId="0" borderId="0" xfId="3" applyFont="1"/>
    <xf numFmtId="49" fontId="26" fillId="0" borderId="0" xfId="0" applyNumberFormat="1" applyFont="1"/>
    <xf numFmtId="41" fontId="26" fillId="0" borderId="0" xfId="3" applyFont="1"/>
    <xf numFmtId="41" fontId="25" fillId="0" borderId="0" xfId="3" applyFont="1" applyAlignment="1">
      <alignment horizontal="centerContinuous"/>
    </xf>
    <xf numFmtId="0" fontId="25" fillId="0" borderId="3" xfId="0" applyFont="1" applyBorder="1"/>
    <xf numFmtId="41" fontId="25" fillId="0" borderId="3" xfId="3" applyFont="1" applyBorder="1"/>
    <xf numFmtId="0" fontId="20" fillId="0" borderId="0" xfId="4"/>
    <xf numFmtId="0" fontId="22" fillId="0" borderId="7" xfId="4" applyFont="1" applyBorder="1" applyAlignment="1">
      <alignment horizontal="center" wrapText="1"/>
    </xf>
    <xf numFmtId="0" fontId="22" fillId="0" borderId="8" xfId="4" applyFont="1" applyBorder="1" applyAlignment="1">
      <alignment horizontal="center" wrapText="1"/>
    </xf>
    <xf numFmtId="0" fontId="22" fillId="0" borderId="9" xfId="4" applyFont="1" applyBorder="1" applyAlignment="1">
      <alignment horizontal="center" wrapText="1"/>
    </xf>
    <xf numFmtId="0" fontId="22" fillId="0" borderId="11" xfId="4" applyFont="1" applyBorder="1" applyAlignment="1">
      <alignment horizontal="left" vertical="top" wrapText="1"/>
    </xf>
    <xf numFmtId="165" fontId="22" fillId="0" borderId="12" xfId="4" applyNumberFormat="1" applyFont="1" applyBorder="1" applyAlignment="1">
      <alignment horizontal="right" vertical="top"/>
    </xf>
    <xf numFmtId="166" fontId="22" fillId="0" borderId="13" xfId="4" applyNumberFormat="1" applyFont="1" applyBorder="1" applyAlignment="1">
      <alignment horizontal="right" vertical="top"/>
    </xf>
    <xf numFmtId="166" fontId="22" fillId="0" borderId="14" xfId="4" applyNumberFormat="1" applyFont="1" applyBorder="1" applyAlignment="1">
      <alignment horizontal="right" vertical="top"/>
    </xf>
    <xf numFmtId="0" fontId="22" fillId="0" borderId="16" xfId="4" applyFont="1" applyBorder="1" applyAlignment="1">
      <alignment horizontal="left" vertical="top" wrapText="1"/>
    </xf>
    <xf numFmtId="165" fontId="22" fillId="0" borderId="17" xfId="4" applyNumberFormat="1" applyFont="1" applyBorder="1" applyAlignment="1">
      <alignment horizontal="right" vertical="top"/>
    </xf>
    <xf numFmtId="166" fontId="22" fillId="0" borderId="18" xfId="4" applyNumberFormat="1" applyFont="1" applyBorder="1" applyAlignment="1">
      <alignment horizontal="right" vertical="top"/>
    </xf>
    <xf numFmtId="166" fontId="22" fillId="0" borderId="19" xfId="4" applyNumberFormat="1" applyFont="1" applyBorder="1" applyAlignment="1">
      <alignment horizontal="right" vertical="top"/>
    </xf>
    <xf numFmtId="165" fontId="22" fillId="0" borderId="22" xfId="4" applyNumberFormat="1" applyFont="1" applyBorder="1" applyAlignment="1">
      <alignment horizontal="right" vertical="top"/>
    </xf>
    <xf numFmtId="166" fontId="22" fillId="0" borderId="23" xfId="4" applyNumberFormat="1" applyFont="1" applyBorder="1" applyAlignment="1">
      <alignment horizontal="right" vertical="top"/>
    </xf>
    <xf numFmtId="0" fontId="20" fillId="0" borderId="24" xfId="4" applyBorder="1" applyAlignment="1">
      <alignment horizontal="center" vertical="center"/>
    </xf>
    <xf numFmtId="0" fontId="22" fillId="0" borderId="21" xfId="4" applyFont="1" applyBorder="1" applyAlignment="1">
      <alignment horizontal="left" vertical="top" wrapText="1"/>
    </xf>
    <xf numFmtId="0" fontId="20" fillId="0" borderId="0" xfId="5"/>
    <xf numFmtId="0" fontId="22" fillId="0" borderId="7" xfId="5" applyFont="1" applyBorder="1" applyAlignment="1">
      <alignment horizontal="center" wrapText="1"/>
    </xf>
    <xf numFmtId="0" fontId="22" fillId="0" borderId="8" xfId="5" applyFont="1" applyBorder="1" applyAlignment="1">
      <alignment horizontal="center" wrapText="1"/>
    </xf>
    <xf numFmtId="0" fontId="22" fillId="0" borderId="9" xfId="5" applyFont="1" applyBorder="1" applyAlignment="1">
      <alignment horizontal="center" wrapText="1"/>
    </xf>
    <xf numFmtId="0" fontId="22" fillId="0" borderId="11" xfId="5" applyFont="1" applyBorder="1" applyAlignment="1">
      <alignment horizontal="left" vertical="top" wrapText="1"/>
    </xf>
    <xf numFmtId="165" fontId="22" fillId="0" borderId="12" xfId="5" applyNumberFormat="1" applyFont="1" applyBorder="1" applyAlignment="1">
      <alignment horizontal="right" vertical="top"/>
    </xf>
    <xf numFmtId="166" fontId="22" fillId="0" borderId="13" xfId="5" applyNumberFormat="1" applyFont="1" applyBorder="1" applyAlignment="1">
      <alignment horizontal="right" vertical="top"/>
    </xf>
    <xf numFmtId="166" fontId="22" fillId="0" borderId="14" xfId="5" applyNumberFormat="1" applyFont="1" applyBorder="1" applyAlignment="1">
      <alignment horizontal="right" vertical="top"/>
    </xf>
    <xf numFmtId="0" fontId="22" fillId="0" borderId="16" xfId="5" applyFont="1" applyBorder="1" applyAlignment="1">
      <alignment horizontal="left" vertical="top" wrapText="1"/>
    </xf>
    <xf numFmtId="165" fontId="22" fillId="0" borderId="17" xfId="5" applyNumberFormat="1" applyFont="1" applyBorder="1" applyAlignment="1">
      <alignment horizontal="right" vertical="top"/>
    </xf>
    <xf numFmtId="166" fontId="22" fillId="0" borderId="18" xfId="5" applyNumberFormat="1" applyFont="1" applyBorder="1" applyAlignment="1">
      <alignment horizontal="right" vertical="top"/>
    </xf>
    <xf numFmtId="166" fontId="22" fillId="0" borderId="19" xfId="5" applyNumberFormat="1" applyFont="1" applyBorder="1" applyAlignment="1">
      <alignment horizontal="right" vertical="top"/>
    </xf>
    <xf numFmtId="0" fontId="22" fillId="0" borderId="21" xfId="5" applyFont="1" applyBorder="1" applyAlignment="1">
      <alignment horizontal="left" vertical="top" wrapText="1"/>
    </xf>
    <xf numFmtId="165" fontId="22" fillId="0" borderId="22" xfId="5" applyNumberFormat="1" applyFont="1" applyBorder="1" applyAlignment="1">
      <alignment horizontal="right" vertical="top"/>
    </xf>
    <xf numFmtId="166" fontId="22" fillId="0" borderId="23" xfId="5" applyNumberFormat="1" applyFont="1" applyBorder="1" applyAlignment="1">
      <alignment horizontal="right" vertical="top"/>
    </xf>
    <xf numFmtId="0" fontId="20" fillId="0" borderId="24" xfId="5" applyBorder="1" applyAlignment="1">
      <alignment horizontal="center" vertical="center"/>
    </xf>
    <xf numFmtId="0" fontId="22" fillId="0" borderId="30" xfId="5" applyFont="1" applyBorder="1" applyAlignment="1">
      <alignment horizontal="center" wrapText="1"/>
    </xf>
    <xf numFmtId="0" fontId="22" fillId="0" borderId="31" xfId="5" applyFont="1" applyBorder="1" applyAlignment="1">
      <alignment horizontal="center" wrapText="1"/>
    </xf>
    <xf numFmtId="165" fontId="22" fillId="0" borderId="13" xfId="5" applyNumberFormat="1" applyFont="1" applyBorder="1" applyAlignment="1">
      <alignment horizontal="right" vertical="top"/>
    </xf>
    <xf numFmtId="165" fontId="22" fillId="0" borderId="14" xfId="5" applyNumberFormat="1" applyFont="1" applyBorder="1" applyAlignment="1">
      <alignment horizontal="right" vertical="top"/>
    </xf>
    <xf numFmtId="165" fontId="22" fillId="0" borderId="18" xfId="5" applyNumberFormat="1" applyFont="1" applyBorder="1" applyAlignment="1">
      <alignment horizontal="right" vertical="top"/>
    </xf>
    <xf numFmtId="165" fontId="22" fillId="0" borderId="19" xfId="5" applyNumberFormat="1" applyFont="1" applyBorder="1" applyAlignment="1">
      <alignment horizontal="right" vertical="top"/>
    </xf>
    <xf numFmtId="165" fontId="22" fillId="0" borderId="23" xfId="5" applyNumberFormat="1" applyFont="1" applyBorder="1" applyAlignment="1">
      <alignment horizontal="right" vertical="top"/>
    </xf>
    <xf numFmtId="165" fontId="22" fillId="0" borderId="24" xfId="5" applyNumberFormat="1" applyFont="1" applyBorder="1" applyAlignment="1">
      <alignment horizontal="right" vertical="top"/>
    </xf>
    <xf numFmtId="0" fontId="7" fillId="0" borderId="0" xfId="0" applyFont="1" applyAlignment="1">
      <alignment horizontal="center"/>
    </xf>
    <xf numFmtId="0" fontId="22" fillId="0" borderId="25" xfId="5" applyFont="1" applyBorder="1" applyAlignment="1">
      <alignment horizontal="left" vertical="top" wrapText="1"/>
    </xf>
    <xf numFmtId="0" fontId="22" fillId="0" borderId="6" xfId="5" applyFont="1" applyBorder="1" applyAlignment="1">
      <alignment horizontal="left" vertical="top" wrapText="1"/>
    </xf>
    <xf numFmtId="165" fontId="22" fillId="0" borderId="7" xfId="5" applyNumberFormat="1" applyFont="1" applyBorder="1" applyAlignment="1">
      <alignment horizontal="right" vertical="top"/>
    </xf>
    <xf numFmtId="166" fontId="22" fillId="0" borderId="8" xfId="5" applyNumberFormat="1" applyFont="1" applyBorder="1" applyAlignment="1">
      <alignment horizontal="right" vertical="top"/>
    </xf>
    <xf numFmtId="166" fontId="22" fillId="0" borderId="9" xfId="5" applyNumberFormat="1" applyFont="1" applyBorder="1" applyAlignment="1">
      <alignment horizontal="right" vertical="top"/>
    </xf>
    <xf numFmtId="165" fontId="0" fillId="0" borderId="0" xfId="0" applyNumberFormat="1"/>
    <xf numFmtId="0" fontId="22" fillId="0" borderId="10" xfId="5" applyFont="1" applyBorder="1" applyAlignment="1">
      <alignment horizontal="left" vertical="top" wrapText="1"/>
    </xf>
    <xf numFmtId="0" fontId="21" fillId="0" borderId="0" xfId="5" applyFont="1" applyBorder="1" applyAlignment="1">
      <alignment horizontal="center" vertical="center" wrapText="1"/>
    </xf>
    <xf numFmtId="0" fontId="20" fillId="0" borderId="0" xfId="5" applyFont="1" applyBorder="1" applyAlignment="1">
      <alignment horizontal="center" vertical="center"/>
    </xf>
    <xf numFmtId="165" fontId="20" fillId="0" borderId="0" xfId="5" applyNumberFormat="1"/>
    <xf numFmtId="165" fontId="28" fillId="0" borderId="0" xfId="5" applyNumberFormat="1" applyFont="1"/>
    <xf numFmtId="165" fontId="27" fillId="0" borderId="0" xfId="0" applyNumberFormat="1" applyFont="1"/>
    <xf numFmtId="0" fontId="20" fillId="0" borderId="5" xfId="5" applyBorder="1" applyAlignment="1">
      <alignment horizontal="center" vertical="center" wrapText="1"/>
    </xf>
    <xf numFmtId="0" fontId="20" fillId="0" borderId="6" xfId="5" applyFont="1" applyBorder="1" applyAlignment="1">
      <alignment horizontal="center" vertical="center"/>
    </xf>
    <xf numFmtId="0" fontId="20" fillId="0" borderId="15" xfId="5" applyFont="1" applyBorder="1" applyAlignment="1">
      <alignment horizontal="center" vertical="center"/>
    </xf>
    <xf numFmtId="0" fontId="20" fillId="0" borderId="19" xfId="5" applyBorder="1" applyAlignment="1">
      <alignment horizontal="center" vertical="center"/>
    </xf>
    <xf numFmtId="0" fontId="22" fillId="0" borderId="15" xfId="5" applyFont="1" applyBorder="1" applyAlignment="1">
      <alignment horizontal="left" vertical="top" wrapText="1"/>
    </xf>
    <xf numFmtId="0" fontId="20" fillId="0" borderId="18" xfId="5" applyBorder="1" applyAlignment="1">
      <alignment horizontal="center" vertical="center"/>
    </xf>
    <xf numFmtId="0" fontId="20" fillId="0" borderId="23" xfId="5" applyBorder="1" applyAlignment="1">
      <alignment horizontal="center" vertical="center"/>
    </xf>
    <xf numFmtId="0" fontId="22" fillId="0" borderId="20" xfId="5" applyFont="1" applyBorder="1" applyAlignment="1">
      <alignment horizontal="left" vertical="top" wrapText="1"/>
    </xf>
    <xf numFmtId="0" fontId="20" fillId="0" borderId="21" xfId="5" applyFont="1" applyBorder="1" applyAlignment="1">
      <alignment horizontal="center" vertical="center"/>
    </xf>
    <xf numFmtId="0" fontId="20" fillId="0" borderId="13" xfId="6" applyBorder="1" applyAlignment="1">
      <alignment horizontal="center" vertical="center"/>
    </xf>
    <xf numFmtId="0" fontId="20" fillId="0" borderId="18" xfId="6" applyBorder="1" applyAlignment="1">
      <alignment horizontal="center" vertical="center"/>
    </xf>
    <xf numFmtId="0" fontId="20" fillId="0" borderId="43" xfId="6" applyBorder="1" applyAlignment="1">
      <alignment horizontal="center" vertical="center"/>
    </xf>
    <xf numFmtId="0" fontId="20" fillId="0" borderId="44" xfId="6" applyBorder="1" applyAlignment="1">
      <alignment horizontal="center" vertical="center"/>
    </xf>
    <xf numFmtId="0" fontId="20" fillId="0" borderId="17" xfId="6" applyBorder="1" applyAlignment="1">
      <alignment horizontal="center" vertical="center"/>
    </xf>
    <xf numFmtId="0" fontId="7" fillId="0" borderId="0" xfId="0" applyFont="1" applyAlignment="1">
      <alignment horizontal="center" vertical="center"/>
    </xf>
    <xf numFmtId="0" fontId="30" fillId="0" borderId="38" xfId="6" applyFont="1" applyBorder="1" applyAlignment="1">
      <alignment horizontal="center" vertical="center"/>
    </xf>
    <xf numFmtId="0" fontId="30" fillId="0" borderId="22" xfId="6" applyFont="1" applyBorder="1" applyAlignment="1">
      <alignment horizontal="center" vertical="center"/>
    </xf>
    <xf numFmtId="0" fontId="30" fillId="0" borderId="23" xfId="6" applyFont="1" applyBorder="1" applyAlignment="1">
      <alignment horizontal="center" vertical="center"/>
    </xf>
    <xf numFmtId="0" fontId="20" fillId="0" borderId="0" xfId="6" applyAlignment="1">
      <alignment vertical="center"/>
    </xf>
    <xf numFmtId="0" fontId="0" fillId="0" borderId="0" xfId="0" applyAlignment="1">
      <alignment vertical="center"/>
    </xf>
    <xf numFmtId="0" fontId="22" fillId="0" borderId="30" xfId="6" applyFont="1" applyBorder="1" applyAlignment="1">
      <alignment horizontal="center" vertical="center" wrapText="1"/>
    </xf>
    <xf numFmtId="0" fontId="22" fillId="0" borderId="31" xfId="6" applyFont="1" applyBorder="1" applyAlignment="1">
      <alignment horizontal="center" vertical="center" wrapText="1"/>
    </xf>
    <xf numFmtId="0" fontId="22" fillId="0" borderId="11" xfId="6" applyFont="1" applyBorder="1" applyAlignment="1">
      <alignment horizontal="left" vertical="center" wrapText="1"/>
    </xf>
    <xf numFmtId="165" fontId="22" fillId="0" borderId="12" xfId="6" applyNumberFormat="1" applyFont="1" applyBorder="1" applyAlignment="1">
      <alignment horizontal="right" vertical="center"/>
    </xf>
    <xf numFmtId="165" fontId="22" fillId="0" borderId="13" xfId="6" applyNumberFormat="1" applyFont="1" applyBorder="1" applyAlignment="1">
      <alignment horizontal="right" vertical="center"/>
    </xf>
    <xf numFmtId="165" fontId="22" fillId="0" borderId="14" xfId="6" applyNumberFormat="1" applyFont="1" applyBorder="1" applyAlignment="1">
      <alignment horizontal="right" vertical="center"/>
    </xf>
    <xf numFmtId="0" fontId="22" fillId="0" borderId="16" xfId="6" applyFont="1" applyBorder="1" applyAlignment="1">
      <alignment horizontal="left" vertical="center" wrapText="1"/>
    </xf>
    <xf numFmtId="165" fontId="22" fillId="0" borderId="17" xfId="6" applyNumberFormat="1" applyFont="1" applyBorder="1" applyAlignment="1">
      <alignment horizontal="right" vertical="center"/>
    </xf>
    <xf numFmtId="165" fontId="22" fillId="0" borderId="18" xfId="6" applyNumberFormat="1" applyFont="1" applyBorder="1" applyAlignment="1">
      <alignment horizontal="right" vertical="center"/>
    </xf>
    <xf numFmtId="165" fontId="22" fillId="0" borderId="19" xfId="6" applyNumberFormat="1" applyFont="1" applyBorder="1" applyAlignment="1">
      <alignment horizontal="right" vertical="center"/>
    </xf>
    <xf numFmtId="165" fontId="29" fillId="0" borderId="37" xfId="6" applyNumberFormat="1" applyFont="1" applyBorder="1" applyAlignment="1">
      <alignment horizontal="right" vertical="center"/>
    </xf>
    <xf numFmtId="165" fontId="29" fillId="0" borderId="38" xfId="6" applyNumberFormat="1" applyFont="1" applyBorder="1" applyAlignment="1">
      <alignment horizontal="right" vertical="center"/>
    </xf>
    <xf numFmtId="165" fontId="29" fillId="0" borderId="39" xfId="6" applyNumberFormat="1" applyFont="1" applyBorder="1" applyAlignment="1">
      <alignment horizontal="right" vertical="center"/>
    </xf>
    <xf numFmtId="0" fontId="30" fillId="0" borderId="0" xfId="6" applyFont="1" applyAlignment="1">
      <alignment vertical="center"/>
    </xf>
    <xf numFmtId="0" fontId="7" fillId="0" borderId="0" xfId="0" applyFont="1" applyAlignment="1">
      <alignment vertical="center"/>
    </xf>
    <xf numFmtId="0" fontId="22" fillId="0" borderId="42" xfId="6" applyFont="1" applyBorder="1" applyAlignment="1">
      <alignment horizontal="left" vertical="center" wrapText="1"/>
    </xf>
    <xf numFmtId="165" fontId="22" fillId="0" borderId="43" xfId="6" applyNumberFormat="1" applyFont="1" applyBorder="1" applyAlignment="1">
      <alignment horizontal="right" vertical="center"/>
    </xf>
    <xf numFmtId="165" fontId="22" fillId="0" borderId="44" xfId="6" applyNumberFormat="1" applyFont="1" applyBorder="1" applyAlignment="1">
      <alignment horizontal="right" vertical="center"/>
    </xf>
    <xf numFmtId="165" fontId="22" fillId="0" borderId="45" xfId="6" applyNumberFormat="1" applyFont="1" applyBorder="1" applyAlignment="1">
      <alignment horizontal="right" vertical="center"/>
    </xf>
    <xf numFmtId="165" fontId="29" fillId="0" borderId="23" xfId="6" applyNumberFormat="1" applyFont="1" applyBorder="1" applyAlignment="1">
      <alignment horizontal="right" vertical="center"/>
    </xf>
    <xf numFmtId="165" fontId="29" fillId="0" borderId="24" xfId="6" applyNumberFormat="1" applyFont="1" applyBorder="1" applyAlignment="1">
      <alignment horizontal="right" vertical="center"/>
    </xf>
    <xf numFmtId="164" fontId="0" fillId="0" borderId="0" xfId="0" applyNumberFormat="1" applyAlignment="1">
      <alignment vertical="center"/>
    </xf>
    <xf numFmtId="167" fontId="22" fillId="0" borderId="12" xfId="6" applyNumberFormat="1" applyFont="1" applyBorder="1" applyAlignment="1">
      <alignment horizontal="right" vertical="center"/>
    </xf>
    <xf numFmtId="167" fontId="22" fillId="0" borderId="13" xfId="6" applyNumberFormat="1" applyFont="1" applyBorder="1" applyAlignment="1">
      <alignment horizontal="right" vertical="center"/>
    </xf>
    <xf numFmtId="167" fontId="22" fillId="0" borderId="14" xfId="6" applyNumberFormat="1" applyFont="1" applyBorder="1" applyAlignment="1">
      <alignment horizontal="right" vertical="center"/>
    </xf>
    <xf numFmtId="167" fontId="22" fillId="0" borderId="17" xfId="6" applyNumberFormat="1" applyFont="1" applyBorder="1" applyAlignment="1">
      <alignment horizontal="right" vertical="center"/>
    </xf>
    <xf numFmtId="167" fontId="22" fillId="0" borderId="18" xfId="6" applyNumberFormat="1" applyFont="1" applyBorder="1" applyAlignment="1">
      <alignment horizontal="right" vertical="center"/>
    </xf>
    <xf numFmtId="167" fontId="22" fillId="0" borderId="19" xfId="6" applyNumberFormat="1" applyFont="1" applyBorder="1" applyAlignment="1">
      <alignment horizontal="right" vertical="center"/>
    </xf>
    <xf numFmtId="167" fontId="29" fillId="0" borderId="37" xfId="6" applyNumberFormat="1" applyFont="1" applyBorder="1" applyAlignment="1">
      <alignment horizontal="right" vertical="center"/>
    </xf>
    <xf numFmtId="167" fontId="29" fillId="0" borderId="38" xfId="6" applyNumberFormat="1" applyFont="1" applyBorder="1" applyAlignment="1">
      <alignment horizontal="right" vertical="center"/>
    </xf>
    <xf numFmtId="167" fontId="29" fillId="0" borderId="39" xfId="6" applyNumberFormat="1" applyFont="1" applyBorder="1" applyAlignment="1">
      <alignment horizontal="right" vertical="center"/>
    </xf>
    <xf numFmtId="167" fontId="22" fillId="0" borderId="43" xfId="6" applyNumberFormat="1" applyFont="1" applyBorder="1" applyAlignment="1">
      <alignment horizontal="right" vertical="center"/>
    </xf>
    <xf numFmtId="167" fontId="22" fillId="0" borderId="44" xfId="6" applyNumberFormat="1" applyFont="1" applyBorder="1" applyAlignment="1">
      <alignment horizontal="right" vertical="center"/>
    </xf>
    <xf numFmtId="167" fontId="22" fillId="0" borderId="45" xfId="6" applyNumberFormat="1" applyFont="1" applyBorder="1" applyAlignment="1">
      <alignment horizontal="right" vertical="center"/>
    </xf>
    <xf numFmtId="167" fontId="29" fillId="0" borderId="23" xfId="6" applyNumberFormat="1" applyFont="1" applyBorder="1" applyAlignment="1">
      <alignment horizontal="right" vertical="center"/>
    </xf>
    <xf numFmtId="167" fontId="29" fillId="0" borderId="22" xfId="6" applyNumberFormat="1" applyFont="1" applyBorder="1" applyAlignment="1">
      <alignment horizontal="right" vertical="center"/>
    </xf>
    <xf numFmtId="167" fontId="29" fillId="0" borderId="24" xfId="6" applyNumberFormat="1" applyFont="1" applyBorder="1" applyAlignment="1">
      <alignment horizontal="right" vertical="center"/>
    </xf>
    <xf numFmtId="167" fontId="29" fillId="0" borderId="18" xfId="6" applyNumberFormat="1" applyFont="1" applyBorder="1" applyAlignment="1">
      <alignment horizontal="right" vertical="center"/>
    </xf>
    <xf numFmtId="165" fontId="22" fillId="0" borderId="49" xfId="6" applyNumberFormat="1" applyFont="1" applyBorder="1" applyAlignment="1">
      <alignment horizontal="right" vertical="center"/>
    </xf>
    <xf numFmtId="165" fontId="22" fillId="0" borderId="50" xfId="6" applyNumberFormat="1" applyFont="1" applyBorder="1" applyAlignment="1">
      <alignment horizontal="right" vertical="center"/>
    </xf>
    <xf numFmtId="0" fontId="25" fillId="0" borderId="17" xfId="6" applyFont="1" applyBorder="1" applyAlignment="1">
      <alignment horizontal="right" vertical="center"/>
    </xf>
    <xf numFmtId="0" fontId="25" fillId="0" borderId="51" xfId="6" applyFont="1" applyBorder="1" applyAlignment="1">
      <alignment horizontal="right" vertical="center"/>
    </xf>
    <xf numFmtId="0" fontId="22" fillId="0" borderId="48" xfId="6" applyFont="1" applyBorder="1" applyAlignment="1">
      <alignment horizontal="left" vertical="center" wrapText="1"/>
    </xf>
    <xf numFmtId="165" fontId="22" fillId="0" borderId="51" xfId="6" applyNumberFormat="1" applyFont="1" applyBorder="1" applyAlignment="1">
      <alignment horizontal="right" vertical="center"/>
    </xf>
    <xf numFmtId="0" fontId="20" fillId="0" borderId="49" xfId="6" applyBorder="1" applyAlignment="1">
      <alignment horizontal="center" vertical="center"/>
    </xf>
    <xf numFmtId="0" fontId="20" fillId="0" borderId="51" xfId="6" applyBorder="1" applyAlignment="1">
      <alignment horizontal="center" vertical="center"/>
    </xf>
    <xf numFmtId="0" fontId="26" fillId="0" borderId="52" xfId="6" applyFont="1" applyBorder="1" applyAlignment="1">
      <alignment horizontal="right" vertical="center"/>
    </xf>
    <xf numFmtId="167" fontId="22" fillId="0" borderId="51" xfId="6" applyNumberFormat="1" applyFont="1" applyBorder="1" applyAlignment="1">
      <alignment horizontal="right" vertical="center"/>
    </xf>
    <xf numFmtId="167" fontId="22" fillId="0" borderId="49" xfId="6" applyNumberFormat="1" applyFont="1" applyBorder="1" applyAlignment="1">
      <alignment horizontal="right" vertical="center"/>
    </xf>
    <xf numFmtId="167" fontId="22" fillId="0" borderId="50" xfId="6" applyNumberFormat="1" applyFont="1" applyBorder="1" applyAlignment="1">
      <alignment horizontal="right" vertical="center"/>
    </xf>
    <xf numFmtId="0" fontId="13" fillId="0" borderId="4" xfId="0" applyFont="1" applyBorder="1" applyAlignment="1">
      <alignment vertical="center" wrapText="1"/>
    </xf>
    <xf numFmtId="0" fontId="0" fillId="0" borderId="3" xfId="0" applyBorder="1" applyAlignment="1">
      <alignment vertical="center" wrapText="1"/>
    </xf>
    <xf numFmtId="0" fontId="11" fillId="0" borderId="4" xfId="0" applyFont="1" applyBorder="1" applyAlignment="1">
      <alignment horizontal="center" vertical="center" wrapText="1"/>
    </xf>
    <xf numFmtId="0" fontId="12" fillId="0" borderId="3" xfId="0" applyFont="1" applyBorder="1" applyAlignment="1">
      <alignment vertical="center"/>
    </xf>
    <xf numFmtId="0" fontId="7" fillId="0" borderId="3" xfId="0" applyFont="1" applyBorder="1" applyAlignment="1">
      <alignment vertical="center"/>
    </xf>
    <xf numFmtId="0" fontId="8" fillId="0" borderId="2" xfId="0" applyFont="1" applyBorder="1" applyAlignment="1">
      <alignment vertical="center" wrapText="1"/>
    </xf>
    <xf numFmtId="0" fontId="9" fillId="0" borderId="2" xfId="0" applyFont="1" applyBorder="1" applyAlignment="1">
      <alignment vertical="center" wrapText="1"/>
    </xf>
    <xf numFmtId="0" fontId="10" fillId="0" borderId="2" xfId="0" applyFont="1" applyBorder="1" applyAlignment="1">
      <alignment vertical="center" wrapText="1"/>
    </xf>
    <xf numFmtId="0" fontId="13" fillId="0" borderId="0" xfId="0" applyFont="1" applyBorder="1" applyAlignment="1">
      <alignment vertical="center" wrapText="1"/>
    </xf>
    <xf numFmtId="0" fontId="11" fillId="0" borderId="2" xfId="0" applyFont="1" applyBorder="1" applyAlignment="1">
      <alignment horizontal="center" vertical="center"/>
    </xf>
    <xf numFmtId="0" fontId="0" fillId="0" borderId="2" xfId="0" applyBorder="1" applyAlignment="1"/>
    <xf numFmtId="0" fontId="22" fillId="0" borderId="0" xfId="6" applyFont="1" applyBorder="1" applyAlignment="1">
      <alignment horizontal="left" vertical="center" wrapText="1"/>
    </xf>
    <xf numFmtId="0" fontId="29" fillId="0" borderId="47" xfId="6" applyFont="1" applyBorder="1" applyAlignment="1">
      <alignment horizontal="left" vertical="center" wrapText="1"/>
    </xf>
    <xf numFmtId="0" fontId="29" fillId="0" borderId="10" xfId="6" applyFont="1" applyBorder="1" applyAlignment="1">
      <alignment horizontal="left" vertical="center" wrapText="1"/>
    </xf>
    <xf numFmtId="0" fontId="30" fillId="0" borderId="32" xfId="6" applyFont="1" applyBorder="1" applyAlignment="1">
      <alignment horizontal="left" vertical="center"/>
    </xf>
    <xf numFmtId="0" fontId="30" fillId="0" borderId="11" xfId="6" applyFont="1" applyBorder="1" applyAlignment="1">
      <alignment horizontal="left" vertical="center"/>
    </xf>
    <xf numFmtId="0" fontId="30" fillId="0" borderId="26" xfId="6" applyFont="1" applyBorder="1" applyAlignment="1">
      <alignment horizontal="left" vertical="center"/>
    </xf>
    <xf numFmtId="0" fontId="30" fillId="0" borderId="27" xfId="6" applyFont="1" applyBorder="1" applyAlignment="1">
      <alignment horizontal="left" vertical="center"/>
    </xf>
    <xf numFmtId="0" fontId="30" fillId="0" borderId="21" xfId="6" applyFont="1" applyBorder="1" applyAlignment="1">
      <alignment horizontal="left" vertical="center"/>
    </xf>
    <xf numFmtId="0" fontId="29" fillId="0" borderId="28" xfId="6" applyFont="1" applyBorder="1" applyAlignment="1">
      <alignment horizontal="center" vertical="center" wrapText="1"/>
    </xf>
    <xf numFmtId="0" fontId="30" fillId="0" borderId="33" xfId="6" applyFont="1" applyBorder="1" applyAlignment="1">
      <alignment horizontal="center" vertical="center"/>
    </xf>
    <xf numFmtId="0" fontId="30" fillId="0" borderId="29" xfId="6" applyFont="1" applyBorder="1" applyAlignment="1">
      <alignment horizontal="center" vertical="center"/>
    </xf>
    <xf numFmtId="0" fontId="29" fillId="0" borderId="9" xfId="6" applyFont="1" applyBorder="1" applyAlignment="1">
      <alignment horizontal="center" vertical="center" wrapText="1"/>
    </xf>
    <xf numFmtId="0" fontId="30" fillId="0" borderId="24" xfId="6" applyFont="1" applyBorder="1" applyAlignment="1">
      <alignment horizontal="center" vertical="center"/>
    </xf>
    <xf numFmtId="0" fontId="21" fillId="0" borderId="0" xfId="6" applyFont="1" applyBorder="1" applyAlignment="1">
      <alignment horizontal="center" vertical="center" wrapText="1"/>
    </xf>
    <xf numFmtId="0" fontId="20" fillId="0" borderId="0" xfId="6" applyFont="1" applyBorder="1" applyAlignment="1">
      <alignment horizontal="center" vertical="center"/>
    </xf>
    <xf numFmtId="0" fontId="22" fillId="0" borderId="0" xfId="6" applyFont="1" applyBorder="1" applyAlignment="1">
      <alignment horizontal="left" vertical="center"/>
    </xf>
    <xf numFmtId="0" fontId="29" fillId="0" borderId="34" xfId="6" applyFont="1" applyBorder="1" applyAlignment="1">
      <alignment horizontal="center" vertical="center" textRotation="90" wrapText="1"/>
    </xf>
    <xf numFmtId="0" fontId="30" fillId="0" borderId="15" xfId="6" applyFont="1" applyBorder="1" applyAlignment="1">
      <alignment horizontal="center" vertical="center" textRotation="90"/>
    </xf>
    <xf numFmtId="0" fontId="30" fillId="0" borderId="35" xfId="6" applyFont="1" applyBorder="1" applyAlignment="1">
      <alignment horizontal="center" vertical="center" textRotation="90"/>
    </xf>
    <xf numFmtId="0" fontId="22" fillId="0" borderId="32" xfId="6" applyFont="1" applyBorder="1" applyAlignment="1">
      <alignment horizontal="left" vertical="center" wrapText="1"/>
    </xf>
    <xf numFmtId="0" fontId="29" fillId="0" borderId="36" xfId="6" applyFont="1" applyBorder="1" applyAlignment="1">
      <alignment horizontal="left" vertical="center" wrapText="1"/>
    </xf>
    <xf numFmtId="0" fontId="30" fillId="0" borderId="36" xfId="6" applyFont="1" applyBorder="1" applyAlignment="1">
      <alignment horizontal="center" vertical="center"/>
    </xf>
    <xf numFmtId="0" fontId="29" fillId="0" borderId="40" xfId="6" applyFont="1" applyBorder="1" applyAlignment="1">
      <alignment horizontal="center" vertical="center" textRotation="90" wrapText="1"/>
    </xf>
    <xf numFmtId="0" fontId="22" fillId="0" borderId="41" xfId="6" applyFont="1" applyBorder="1" applyAlignment="1">
      <alignment horizontal="left" vertical="center" wrapText="1"/>
    </xf>
    <xf numFmtId="0" fontId="29" fillId="0" borderId="46" xfId="6" applyFont="1" applyBorder="1" applyAlignment="1">
      <alignment horizontal="center" vertical="center" textRotation="90" wrapText="1"/>
    </xf>
    <xf numFmtId="0" fontId="30" fillId="0" borderId="26" xfId="6" applyFont="1" applyBorder="1" applyAlignment="1">
      <alignment horizontal="center" vertical="center" textRotation="90"/>
    </xf>
    <xf numFmtId="0" fontId="29" fillId="0" borderId="21" xfId="6" applyFont="1" applyBorder="1" applyAlignment="1">
      <alignment horizontal="left" vertical="center" wrapText="1"/>
    </xf>
    <xf numFmtId="0" fontId="30" fillId="0" borderId="21" xfId="6" applyFont="1" applyBorder="1" applyAlignment="1">
      <alignment horizontal="center" vertical="center"/>
    </xf>
    <xf numFmtId="0" fontId="29" fillId="0" borderId="5" xfId="6" applyFont="1" applyBorder="1" applyAlignment="1">
      <alignment horizontal="left" vertical="center" wrapText="1"/>
    </xf>
    <xf numFmtId="0" fontId="30" fillId="0" borderId="32" xfId="6" applyFont="1" applyBorder="1" applyAlignment="1">
      <alignment horizontal="center" vertical="center"/>
    </xf>
    <xf numFmtId="0" fontId="30" fillId="0" borderId="11" xfId="6" applyFont="1" applyBorder="1" applyAlignment="1">
      <alignment horizontal="center" vertical="center"/>
    </xf>
    <xf numFmtId="0" fontId="30" fillId="0" borderId="26" xfId="6" applyFont="1" applyBorder="1" applyAlignment="1">
      <alignment horizontal="center" vertical="center"/>
    </xf>
    <xf numFmtId="0" fontId="30" fillId="0" borderId="27" xfId="6" applyFont="1" applyBorder="1" applyAlignment="1">
      <alignment horizontal="center" vertical="center"/>
    </xf>
    <xf numFmtId="49" fontId="25" fillId="0" borderId="4" xfId="0" applyNumberFormat="1" applyFont="1" applyBorder="1" applyAlignment="1">
      <alignment vertical="center" wrapText="1"/>
    </xf>
    <xf numFmtId="0" fontId="0" fillId="0" borderId="3" xfId="0" applyBorder="1" applyAlignment="1"/>
    <xf numFmtId="0" fontId="21" fillId="0" borderId="0" xfId="5" applyFont="1" applyBorder="1" applyAlignment="1">
      <alignment horizontal="center" vertical="center" wrapText="1"/>
    </xf>
    <xf numFmtId="0" fontId="20" fillId="0" borderId="0" xfId="5" applyFont="1" applyBorder="1" applyAlignment="1">
      <alignment horizontal="center" vertical="center"/>
    </xf>
    <xf numFmtId="0" fontId="20" fillId="0" borderId="5" xfId="5" applyBorder="1" applyAlignment="1">
      <alignment horizontal="center" vertical="center" wrapText="1"/>
    </xf>
    <xf numFmtId="0" fontId="20" fillId="0" borderId="6" xfId="5" applyFont="1" applyBorder="1" applyAlignment="1">
      <alignment horizontal="center" vertical="center"/>
    </xf>
    <xf numFmtId="0" fontId="22" fillId="0" borderId="10" xfId="5" applyFont="1" applyBorder="1" applyAlignment="1">
      <alignment horizontal="left" vertical="top" wrapText="1"/>
    </xf>
    <xf numFmtId="0" fontId="20" fillId="0" borderId="15" xfId="5" applyFont="1" applyBorder="1" applyAlignment="1">
      <alignment horizontal="center" vertical="center"/>
    </xf>
    <xf numFmtId="0" fontId="22" fillId="0" borderId="20" xfId="5" applyFont="1" applyBorder="1" applyAlignment="1">
      <alignment horizontal="left" vertical="top" wrapText="1"/>
    </xf>
    <xf numFmtId="0" fontId="20" fillId="0" borderId="21" xfId="5" applyFont="1" applyBorder="1" applyAlignment="1">
      <alignment horizontal="center" vertical="center"/>
    </xf>
    <xf numFmtId="0" fontId="22" fillId="0" borderId="25" xfId="5" applyFont="1" applyBorder="1" applyAlignment="1">
      <alignment horizontal="left" vertical="top" wrapText="1"/>
    </xf>
    <xf numFmtId="0" fontId="20" fillId="0" borderId="26" xfId="5" applyFont="1" applyBorder="1" applyAlignment="1">
      <alignment horizontal="center" vertical="center"/>
    </xf>
    <xf numFmtId="0" fontId="22" fillId="0" borderId="0" xfId="5" applyFont="1" applyBorder="1" applyAlignment="1">
      <alignment horizontal="left"/>
    </xf>
    <xf numFmtId="0" fontId="20" fillId="0" borderId="11" xfId="5" applyFont="1" applyBorder="1" applyAlignment="1">
      <alignment horizontal="center" vertical="center"/>
    </xf>
    <xf numFmtId="0" fontId="22" fillId="0" borderId="28" xfId="5" applyFont="1" applyBorder="1" applyAlignment="1">
      <alignment horizontal="center" wrapText="1"/>
    </xf>
    <xf numFmtId="0" fontId="20" fillId="0" borderId="29" xfId="5" applyFont="1" applyBorder="1" applyAlignment="1">
      <alignment horizontal="center" vertical="center"/>
    </xf>
    <xf numFmtId="0" fontId="22" fillId="0" borderId="9" xfId="5" applyFont="1" applyBorder="1" applyAlignment="1">
      <alignment horizontal="center" wrapText="1"/>
    </xf>
    <xf numFmtId="0" fontId="20" fillId="0" borderId="24" xfId="5" applyFont="1" applyBorder="1" applyAlignment="1">
      <alignment horizontal="center" vertical="center"/>
    </xf>
    <xf numFmtId="0" fontId="21" fillId="0" borderId="0" xfId="4" applyFont="1" applyBorder="1" applyAlignment="1">
      <alignment horizontal="center" vertical="center" wrapText="1"/>
    </xf>
    <xf numFmtId="0" fontId="20" fillId="0" borderId="0" xfId="4" applyFont="1" applyBorder="1" applyAlignment="1">
      <alignment horizontal="center" vertical="center"/>
    </xf>
    <xf numFmtId="0" fontId="20" fillId="0" borderId="5" xfId="4" applyBorder="1" applyAlignment="1">
      <alignment horizontal="center" vertical="center" wrapText="1"/>
    </xf>
    <xf numFmtId="0" fontId="20" fillId="0" borderId="6" xfId="4" applyFont="1" applyBorder="1" applyAlignment="1">
      <alignment horizontal="center" vertical="center"/>
    </xf>
    <xf numFmtId="0" fontId="22" fillId="0" borderId="25" xfId="4" applyFont="1" applyBorder="1" applyAlignment="1">
      <alignment horizontal="left" vertical="top" wrapText="1"/>
    </xf>
    <xf numFmtId="0" fontId="20" fillId="0" borderId="15" xfId="4" applyFont="1" applyBorder="1" applyAlignment="1">
      <alignment horizontal="center" vertical="center"/>
    </xf>
    <xf numFmtId="0" fontId="20" fillId="0" borderId="26" xfId="4" applyFont="1" applyBorder="1" applyAlignment="1">
      <alignment horizontal="center" vertical="center"/>
    </xf>
  </cellXfs>
  <cellStyles count="7">
    <cellStyle name="Migliaia [0]" xfId="3" builtinId="6"/>
    <cellStyle name="Normale" xfId="0" builtinId="0"/>
    <cellStyle name="Normale_Dati 2017 spss" xfId="5"/>
    <cellStyle name="Normale_Foglio1" xfId="2"/>
    <cellStyle name="Normale_Foglio1_1" xfId="1"/>
    <cellStyle name="Normale_Foglio2" xfId="4"/>
    <cellStyle name="Normale_Valori assoluti"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sharedStrings" Target="sharedStrings.xml"/><Relationship Id="rId5" Type="http://schemas.openxmlformats.org/officeDocument/2006/relationships/chartsheet" Target="chartsheets/sheet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'C.P per tipologia di strada'!$C$3:$C$79</c:f>
              <c:strCache>
                <c:ptCount val="1"/>
                <c:pt idx="0">
                  <c:v>Fascia oraria dell'incidente Piemonte Liguria Lombardia Veneto Friuli Venezia Giulia Emilia Romagna Marche Toscana Umbria Lazio Campania Calabria Sicilia Sardegna Totale Piemonte Liguria Lombardia Bolzano-Bozen Veneto Friuli Venezia Giulia Emilia Romagna </c:v>
                </c:pt>
              </c:strCache>
            </c:strRef>
          </c:tx>
          <c:invertIfNegative val="0"/>
          <c:cat>
            <c:strRef>
              <c:f>'C.P per tipologia di strada'!$A$80:$B$100</c:f>
              <c:strCache>
                <c:ptCount val="21"/>
                <c:pt idx="1">
                  <c:v>Piemonte</c:v>
                </c:pt>
                <c:pt idx="2">
                  <c:v>Liguria</c:v>
                </c:pt>
                <c:pt idx="3">
                  <c:v>Lombardia</c:v>
                </c:pt>
                <c:pt idx="4">
                  <c:v>Bolzano-Bozen</c:v>
                </c:pt>
                <c:pt idx="5">
                  <c:v>Trento</c:v>
                </c:pt>
                <c:pt idx="6">
                  <c:v>Veneto</c:v>
                </c:pt>
                <c:pt idx="7">
                  <c:v>Friuli Venezia Giulia</c:v>
                </c:pt>
                <c:pt idx="8">
                  <c:v>Emilia Romagna</c:v>
                </c:pt>
                <c:pt idx="9">
                  <c:v>Marche</c:v>
                </c:pt>
                <c:pt idx="10">
                  <c:v>Toscana</c:v>
                </c:pt>
                <c:pt idx="11">
                  <c:v>Umbria</c:v>
                </c:pt>
                <c:pt idx="12">
                  <c:v>Lazio</c:v>
                </c:pt>
                <c:pt idx="13">
                  <c:v>Campania</c:v>
                </c:pt>
                <c:pt idx="14">
                  <c:v>Abruzzo</c:v>
                </c:pt>
                <c:pt idx="15">
                  <c:v>Puglia</c:v>
                </c:pt>
                <c:pt idx="16">
                  <c:v>Basilicata</c:v>
                </c:pt>
                <c:pt idx="17">
                  <c:v>Calabria</c:v>
                </c:pt>
                <c:pt idx="18">
                  <c:v>Sicilia</c:v>
                </c:pt>
                <c:pt idx="19">
                  <c:v>Sardegna</c:v>
                </c:pt>
                <c:pt idx="20">
                  <c:v>Totale</c:v>
                </c:pt>
              </c:strCache>
            </c:strRef>
          </c:cat>
          <c:val>
            <c:numRef>
              <c:f>'C.P per tipologia di strada'!$C$80:$C$100</c:f>
              <c:numCache>
                <c:formatCode>General</c:formatCode>
                <c:ptCount val="21"/>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er>
        <c:ser>
          <c:idx val="1"/>
          <c:order val="1"/>
          <c:tx>
            <c:strRef>
              <c:f>'C.P per tipologia di strada'!$D$3:$D$79</c:f>
              <c:strCache>
                <c:ptCount val="1"/>
                <c:pt idx="0">
                  <c:v>Localizzazione dell'incidente Strada regionale entro l'abitato 0,00 0,00 0,00 0,00 0,00 0,00 0,00 0,00 50,00 0,00 0,00 0,00 0,00 0,00 1,56 0,00 0,00 0,00 0,00 6,25 0,00 0,00 0,00 0,00 4,00 0,00 0,00 0,00 0,00 0,00 0,00 1,10 0,00 0,00 0,00 0,00 0,00 0,00 0</c:v>
                </c:pt>
              </c:strCache>
            </c:strRef>
          </c:tx>
          <c:invertIfNegative val="0"/>
          <c:cat>
            <c:strRef>
              <c:f>'C.P per tipologia di strada'!$A$80:$B$100</c:f>
              <c:strCache>
                <c:ptCount val="21"/>
                <c:pt idx="1">
                  <c:v>Piemonte</c:v>
                </c:pt>
                <c:pt idx="2">
                  <c:v>Liguria</c:v>
                </c:pt>
                <c:pt idx="3">
                  <c:v>Lombardia</c:v>
                </c:pt>
                <c:pt idx="4">
                  <c:v>Bolzano-Bozen</c:v>
                </c:pt>
                <c:pt idx="5">
                  <c:v>Trento</c:v>
                </c:pt>
                <c:pt idx="6">
                  <c:v>Veneto</c:v>
                </c:pt>
                <c:pt idx="7">
                  <c:v>Friuli Venezia Giulia</c:v>
                </c:pt>
                <c:pt idx="8">
                  <c:v>Emilia Romagna</c:v>
                </c:pt>
                <c:pt idx="9">
                  <c:v>Marche</c:v>
                </c:pt>
                <c:pt idx="10">
                  <c:v>Toscana</c:v>
                </c:pt>
                <c:pt idx="11">
                  <c:v>Umbria</c:v>
                </c:pt>
                <c:pt idx="12">
                  <c:v>Lazio</c:v>
                </c:pt>
                <c:pt idx="13">
                  <c:v>Campania</c:v>
                </c:pt>
                <c:pt idx="14">
                  <c:v>Abruzzo</c:v>
                </c:pt>
                <c:pt idx="15">
                  <c:v>Puglia</c:v>
                </c:pt>
                <c:pt idx="16">
                  <c:v>Basilicata</c:v>
                </c:pt>
                <c:pt idx="17">
                  <c:v>Calabria</c:v>
                </c:pt>
                <c:pt idx="18">
                  <c:v>Sicilia</c:v>
                </c:pt>
                <c:pt idx="19">
                  <c:v>Sardegna</c:v>
                </c:pt>
                <c:pt idx="20">
                  <c:v>Totale</c:v>
                </c:pt>
              </c:strCache>
            </c:strRef>
          </c:cat>
          <c:val>
            <c:numRef>
              <c:f>'C.P per tipologia di strada'!$D$80:$D$100</c:f>
              <c:numCache>
                <c:formatCode>###0.00</c:formatCode>
                <c:ptCount val="21"/>
                <c:pt idx="0" formatCode="General">
                  <c:v>0</c:v>
                </c:pt>
                <c:pt idx="1">
                  <c:v>0</c:v>
                </c:pt>
                <c:pt idx="2">
                  <c:v>0</c:v>
                </c:pt>
                <c:pt idx="3">
                  <c:v>0</c:v>
                </c:pt>
                <c:pt idx="4">
                  <c:v>0</c:v>
                </c:pt>
                <c:pt idx="5">
                  <c:v>0</c:v>
                </c:pt>
                <c:pt idx="6">
                  <c:v>2.5</c:v>
                </c:pt>
                <c:pt idx="7">
                  <c:v>0</c:v>
                </c:pt>
                <c:pt idx="8">
                  <c:v>0</c:v>
                </c:pt>
                <c:pt idx="9">
                  <c:v>0</c:v>
                </c:pt>
                <c:pt idx="10">
                  <c:v>5.8823529411764701</c:v>
                </c:pt>
                <c:pt idx="11">
                  <c:v>33.333333333333329</c:v>
                </c:pt>
                <c:pt idx="12">
                  <c:v>4.4943820224719104</c:v>
                </c:pt>
                <c:pt idx="13">
                  <c:v>0</c:v>
                </c:pt>
                <c:pt idx="14">
                  <c:v>0</c:v>
                </c:pt>
                <c:pt idx="15">
                  <c:v>0</c:v>
                </c:pt>
                <c:pt idx="16">
                  <c:v>0</c:v>
                </c:pt>
                <c:pt idx="17">
                  <c:v>0</c:v>
                </c:pt>
                <c:pt idx="18">
                  <c:v>0</c:v>
                </c:pt>
                <c:pt idx="19">
                  <c:v>0</c:v>
                </c:pt>
                <c:pt idx="20">
                  <c:v>1.7973856209150325</c:v>
                </c:pt>
              </c:numCache>
            </c:numRef>
          </c:val>
        </c:ser>
        <c:ser>
          <c:idx val="2"/>
          <c:order val="2"/>
          <c:tx>
            <c:strRef>
              <c:f>'C.P per tipologia di strada'!$E$3:$E$79</c:f>
              <c:strCache>
                <c:ptCount val="1"/>
                <c:pt idx="0">
                  <c:v>Localizzazione dell'incidente Strada urbana 60,00 100,00 33,33 50,00 0,00 50,00 0,00 42,86 0,00 30,00 50,00 0,00 66,67 50,00 40,63 66,67 100,00 78,57 0,00 56,25 50,00 66,67 57,14 68,75 80,00 80,00 66,67 75,00 33,33 81,25 66,67 71,27 52,94 58,33 77,78 33,3</c:v>
                </c:pt>
              </c:strCache>
            </c:strRef>
          </c:tx>
          <c:invertIfNegative val="0"/>
          <c:cat>
            <c:strRef>
              <c:f>'C.P per tipologia di strada'!$A$80:$B$100</c:f>
              <c:strCache>
                <c:ptCount val="21"/>
                <c:pt idx="1">
                  <c:v>Piemonte</c:v>
                </c:pt>
                <c:pt idx="2">
                  <c:v>Liguria</c:v>
                </c:pt>
                <c:pt idx="3">
                  <c:v>Lombardia</c:v>
                </c:pt>
                <c:pt idx="4">
                  <c:v>Bolzano-Bozen</c:v>
                </c:pt>
                <c:pt idx="5">
                  <c:v>Trento</c:v>
                </c:pt>
                <c:pt idx="6">
                  <c:v>Veneto</c:v>
                </c:pt>
                <c:pt idx="7">
                  <c:v>Friuli Venezia Giulia</c:v>
                </c:pt>
                <c:pt idx="8">
                  <c:v>Emilia Romagna</c:v>
                </c:pt>
                <c:pt idx="9">
                  <c:v>Marche</c:v>
                </c:pt>
                <c:pt idx="10">
                  <c:v>Toscana</c:v>
                </c:pt>
                <c:pt idx="11">
                  <c:v>Umbria</c:v>
                </c:pt>
                <c:pt idx="12">
                  <c:v>Lazio</c:v>
                </c:pt>
                <c:pt idx="13">
                  <c:v>Campania</c:v>
                </c:pt>
                <c:pt idx="14">
                  <c:v>Abruzzo</c:v>
                </c:pt>
                <c:pt idx="15">
                  <c:v>Puglia</c:v>
                </c:pt>
                <c:pt idx="16">
                  <c:v>Basilicata</c:v>
                </c:pt>
                <c:pt idx="17">
                  <c:v>Calabria</c:v>
                </c:pt>
                <c:pt idx="18">
                  <c:v>Sicilia</c:v>
                </c:pt>
                <c:pt idx="19">
                  <c:v>Sardegna</c:v>
                </c:pt>
                <c:pt idx="20">
                  <c:v>Totale</c:v>
                </c:pt>
              </c:strCache>
            </c:strRef>
          </c:cat>
          <c:val>
            <c:numRef>
              <c:f>'C.P per tipologia di strada'!$E$80:$E$100</c:f>
              <c:numCache>
                <c:formatCode>###0.00</c:formatCode>
                <c:ptCount val="21"/>
                <c:pt idx="0" formatCode="General">
                  <c:v>0</c:v>
                </c:pt>
                <c:pt idx="1">
                  <c:v>57.142857142857139</c:v>
                </c:pt>
                <c:pt idx="2">
                  <c:v>63.636363636363633</c:v>
                </c:pt>
                <c:pt idx="3">
                  <c:v>64.356435643564353</c:v>
                </c:pt>
                <c:pt idx="4">
                  <c:v>20</c:v>
                </c:pt>
                <c:pt idx="5">
                  <c:v>100</c:v>
                </c:pt>
                <c:pt idx="6">
                  <c:v>52.5</c:v>
                </c:pt>
                <c:pt idx="7">
                  <c:v>44.444444444444443</c:v>
                </c:pt>
                <c:pt idx="8">
                  <c:v>61.53846153846154</c:v>
                </c:pt>
                <c:pt idx="9">
                  <c:v>61.53846153846154</c:v>
                </c:pt>
                <c:pt idx="10">
                  <c:v>56.862745098039213</c:v>
                </c:pt>
                <c:pt idx="11">
                  <c:v>44.444444444444443</c:v>
                </c:pt>
                <c:pt idx="12">
                  <c:v>70.786516853932582</c:v>
                </c:pt>
                <c:pt idx="13">
                  <c:v>57.499999999999993</c:v>
                </c:pt>
                <c:pt idx="14">
                  <c:v>55.555555555555557</c:v>
                </c:pt>
                <c:pt idx="15">
                  <c:v>83.333333333333343</c:v>
                </c:pt>
                <c:pt idx="16">
                  <c:v>40</c:v>
                </c:pt>
                <c:pt idx="17">
                  <c:v>50</c:v>
                </c:pt>
                <c:pt idx="18">
                  <c:v>69.767441860465112</c:v>
                </c:pt>
                <c:pt idx="19">
                  <c:v>42.857142857142854</c:v>
                </c:pt>
                <c:pt idx="20">
                  <c:v>60.947712418300661</c:v>
                </c:pt>
              </c:numCache>
            </c:numRef>
          </c:val>
        </c:ser>
        <c:ser>
          <c:idx val="3"/>
          <c:order val="3"/>
          <c:tx>
            <c:strRef>
              <c:f>'C.P per tipologia di strada'!$F$3:$F$79</c:f>
              <c:strCache>
                <c:ptCount val="1"/>
                <c:pt idx="0">
                  <c:v>Localizzazione dell'incidente Strada provinciale nell'abitato 0,00 0,00 25,00 0,00 0,00 12,50 0,00 0,00 0,00 30,00 16,67 50,00 0,00 0,00 14,06 27,78 0,00 10,71 0,00 12,50 0,00 0,00 14,29 25,00 12,00 0,00 0,00 0,00 0,00 0,00 0,00 9,94 5,88 16,67 5,56 0,00 </c:v>
                </c:pt>
              </c:strCache>
            </c:strRef>
          </c:tx>
          <c:invertIfNegative val="0"/>
          <c:cat>
            <c:strRef>
              <c:f>'C.P per tipologia di strada'!$A$80:$B$100</c:f>
              <c:strCache>
                <c:ptCount val="21"/>
                <c:pt idx="1">
                  <c:v>Piemonte</c:v>
                </c:pt>
                <c:pt idx="2">
                  <c:v>Liguria</c:v>
                </c:pt>
                <c:pt idx="3">
                  <c:v>Lombardia</c:v>
                </c:pt>
                <c:pt idx="4">
                  <c:v>Bolzano-Bozen</c:v>
                </c:pt>
                <c:pt idx="5">
                  <c:v>Trento</c:v>
                </c:pt>
                <c:pt idx="6">
                  <c:v>Veneto</c:v>
                </c:pt>
                <c:pt idx="7">
                  <c:v>Friuli Venezia Giulia</c:v>
                </c:pt>
                <c:pt idx="8">
                  <c:v>Emilia Romagna</c:v>
                </c:pt>
                <c:pt idx="9">
                  <c:v>Marche</c:v>
                </c:pt>
                <c:pt idx="10">
                  <c:v>Toscana</c:v>
                </c:pt>
                <c:pt idx="11">
                  <c:v>Umbria</c:v>
                </c:pt>
                <c:pt idx="12">
                  <c:v>Lazio</c:v>
                </c:pt>
                <c:pt idx="13">
                  <c:v>Campania</c:v>
                </c:pt>
                <c:pt idx="14">
                  <c:v>Abruzzo</c:v>
                </c:pt>
                <c:pt idx="15">
                  <c:v>Puglia</c:v>
                </c:pt>
                <c:pt idx="16">
                  <c:v>Basilicata</c:v>
                </c:pt>
                <c:pt idx="17">
                  <c:v>Calabria</c:v>
                </c:pt>
                <c:pt idx="18">
                  <c:v>Sicilia</c:v>
                </c:pt>
                <c:pt idx="19">
                  <c:v>Sardegna</c:v>
                </c:pt>
                <c:pt idx="20">
                  <c:v>Totale</c:v>
                </c:pt>
              </c:strCache>
            </c:strRef>
          </c:cat>
          <c:val>
            <c:numRef>
              <c:f>'C.P per tipologia di strada'!$F$80:$F$100</c:f>
              <c:numCache>
                <c:formatCode>###0.00</c:formatCode>
                <c:ptCount val="21"/>
                <c:pt idx="0" formatCode="General">
                  <c:v>0</c:v>
                </c:pt>
                <c:pt idx="1">
                  <c:v>18.367346938775512</c:v>
                </c:pt>
                <c:pt idx="2">
                  <c:v>9.0909090909090917</c:v>
                </c:pt>
                <c:pt idx="3">
                  <c:v>8.9108910891089099</c:v>
                </c:pt>
                <c:pt idx="4">
                  <c:v>0</c:v>
                </c:pt>
                <c:pt idx="5">
                  <c:v>0</c:v>
                </c:pt>
                <c:pt idx="6">
                  <c:v>10</c:v>
                </c:pt>
                <c:pt idx="7">
                  <c:v>22.222222222222221</c:v>
                </c:pt>
                <c:pt idx="8">
                  <c:v>5.7692307692307692</c:v>
                </c:pt>
                <c:pt idx="9">
                  <c:v>23.076923076923077</c:v>
                </c:pt>
                <c:pt idx="10">
                  <c:v>13.725490196078432</c:v>
                </c:pt>
                <c:pt idx="11">
                  <c:v>0</c:v>
                </c:pt>
                <c:pt idx="12">
                  <c:v>7.8651685393258424</c:v>
                </c:pt>
                <c:pt idx="13">
                  <c:v>10</c:v>
                </c:pt>
                <c:pt idx="14">
                  <c:v>11.111111111111111</c:v>
                </c:pt>
                <c:pt idx="15">
                  <c:v>0</c:v>
                </c:pt>
                <c:pt idx="16">
                  <c:v>0</c:v>
                </c:pt>
                <c:pt idx="17">
                  <c:v>4.5454545454545459</c:v>
                </c:pt>
                <c:pt idx="18">
                  <c:v>2.3255813953488373</c:v>
                </c:pt>
                <c:pt idx="19">
                  <c:v>4.7619047619047619</c:v>
                </c:pt>
                <c:pt idx="20">
                  <c:v>9.3137254901960791</c:v>
                </c:pt>
              </c:numCache>
            </c:numRef>
          </c:val>
        </c:ser>
        <c:ser>
          <c:idx val="4"/>
          <c:order val="4"/>
          <c:tx>
            <c:strRef>
              <c:f>'C.P per tipologia di strada'!$G$3:$G$79</c:f>
              <c:strCache>
                <c:ptCount val="1"/>
                <c:pt idx="0">
                  <c:v>Localizzazione dell'incidente Strada statale nell'abitato 0,00 0,00 8,33 0,00 0,00 25,00 0,00 0,00 0,00 0,00 16,67 50,00 0,00 0,00 7,81 0,00 0,00 3,57 0,00 6,25 0,00 6,67 14,29 0,00 0,00 0,00 0,00 12,50 33,33 6,25 0,00 3,87 0,00 25,00 2,78 0,00 0,00 9,09 </c:v>
                </c:pt>
              </c:strCache>
            </c:strRef>
          </c:tx>
          <c:invertIfNegative val="0"/>
          <c:cat>
            <c:strRef>
              <c:f>'C.P per tipologia di strada'!$A$80:$B$100</c:f>
              <c:strCache>
                <c:ptCount val="21"/>
                <c:pt idx="1">
                  <c:v>Piemonte</c:v>
                </c:pt>
                <c:pt idx="2">
                  <c:v>Liguria</c:v>
                </c:pt>
                <c:pt idx="3">
                  <c:v>Lombardia</c:v>
                </c:pt>
                <c:pt idx="4">
                  <c:v>Bolzano-Bozen</c:v>
                </c:pt>
                <c:pt idx="5">
                  <c:v>Trento</c:v>
                </c:pt>
                <c:pt idx="6">
                  <c:v>Veneto</c:v>
                </c:pt>
                <c:pt idx="7">
                  <c:v>Friuli Venezia Giulia</c:v>
                </c:pt>
                <c:pt idx="8">
                  <c:v>Emilia Romagna</c:v>
                </c:pt>
                <c:pt idx="9">
                  <c:v>Marche</c:v>
                </c:pt>
                <c:pt idx="10">
                  <c:v>Toscana</c:v>
                </c:pt>
                <c:pt idx="11">
                  <c:v>Umbria</c:v>
                </c:pt>
                <c:pt idx="12">
                  <c:v>Lazio</c:v>
                </c:pt>
                <c:pt idx="13">
                  <c:v>Campania</c:v>
                </c:pt>
                <c:pt idx="14">
                  <c:v>Abruzzo</c:v>
                </c:pt>
                <c:pt idx="15">
                  <c:v>Puglia</c:v>
                </c:pt>
                <c:pt idx="16">
                  <c:v>Basilicata</c:v>
                </c:pt>
                <c:pt idx="17">
                  <c:v>Calabria</c:v>
                </c:pt>
                <c:pt idx="18">
                  <c:v>Sicilia</c:v>
                </c:pt>
                <c:pt idx="19">
                  <c:v>Sardegna</c:v>
                </c:pt>
                <c:pt idx="20">
                  <c:v>Totale</c:v>
                </c:pt>
              </c:strCache>
            </c:strRef>
          </c:cat>
          <c:val>
            <c:numRef>
              <c:f>'C.P per tipologia di strada'!$G$80:$G$100</c:f>
              <c:numCache>
                <c:formatCode>###0.00</c:formatCode>
                <c:ptCount val="21"/>
                <c:pt idx="0" formatCode="General">
                  <c:v>0</c:v>
                </c:pt>
                <c:pt idx="1">
                  <c:v>2.0408163265306123</c:v>
                </c:pt>
                <c:pt idx="2">
                  <c:v>18.181818181818183</c:v>
                </c:pt>
                <c:pt idx="3">
                  <c:v>2.9702970297029703</c:v>
                </c:pt>
                <c:pt idx="4">
                  <c:v>0</c:v>
                </c:pt>
                <c:pt idx="5">
                  <c:v>0</c:v>
                </c:pt>
                <c:pt idx="6">
                  <c:v>7.5</c:v>
                </c:pt>
                <c:pt idx="7">
                  <c:v>0</c:v>
                </c:pt>
                <c:pt idx="8">
                  <c:v>9.6153846153846168</c:v>
                </c:pt>
                <c:pt idx="9">
                  <c:v>3.8461538461538463</c:v>
                </c:pt>
                <c:pt idx="10">
                  <c:v>0</c:v>
                </c:pt>
                <c:pt idx="11">
                  <c:v>0</c:v>
                </c:pt>
                <c:pt idx="12">
                  <c:v>2.2471910112359552</c:v>
                </c:pt>
                <c:pt idx="13">
                  <c:v>5</c:v>
                </c:pt>
                <c:pt idx="14">
                  <c:v>22.222222222222221</c:v>
                </c:pt>
                <c:pt idx="15">
                  <c:v>5.5555555555555554</c:v>
                </c:pt>
                <c:pt idx="16">
                  <c:v>0</c:v>
                </c:pt>
                <c:pt idx="17">
                  <c:v>13.636363636363635</c:v>
                </c:pt>
                <c:pt idx="18">
                  <c:v>2.3255813953488373</c:v>
                </c:pt>
                <c:pt idx="19">
                  <c:v>9.5238095238095237</c:v>
                </c:pt>
                <c:pt idx="20">
                  <c:v>4.9019607843137258</c:v>
                </c:pt>
              </c:numCache>
            </c:numRef>
          </c:val>
        </c:ser>
        <c:ser>
          <c:idx val="5"/>
          <c:order val="5"/>
          <c:tx>
            <c:strRef>
              <c:f>'C.P per tipologia di strada'!$H$3:$H$79</c:f>
              <c:strCache>
                <c:ptCount val="1"/>
                <c:pt idx="0">
                  <c:v>Localizzazione dell'incidente Strada comunale extraurbana 0,00 0,00 0,00 0,00 0,00 0,00 0,00 0,00 0,00 10,00 0,00 0,00 0,00 0,00 1,56 0,00 0,00 0,00 0,00 12,50 0,00 0,00 0,00 0,00 0,00 0,00 0,00 0,00 0,00 6,25 0,00 1,66 0,00 0,00 2,78 0,00 0,00 9,09 0,00 </c:v>
                </c:pt>
              </c:strCache>
            </c:strRef>
          </c:tx>
          <c:invertIfNegative val="0"/>
          <c:cat>
            <c:strRef>
              <c:f>'C.P per tipologia di strada'!$A$80:$B$100</c:f>
              <c:strCache>
                <c:ptCount val="21"/>
                <c:pt idx="1">
                  <c:v>Piemonte</c:v>
                </c:pt>
                <c:pt idx="2">
                  <c:v>Liguria</c:v>
                </c:pt>
                <c:pt idx="3">
                  <c:v>Lombardia</c:v>
                </c:pt>
                <c:pt idx="4">
                  <c:v>Bolzano-Bozen</c:v>
                </c:pt>
                <c:pt idx="5">
                  <c:v>Trento</c:v>
                </c:pt>
                <c:pt idx="6">
                  <c:v>Veneto</c:v>
                </c:pt>
                <c:pt idx="7">
                  <c:v>Friuli Venezia Giulia</c:v>
                </c:pt>
                <c:pt idx="8">
                  <c:v>Emilia Romagna</c:v>
                </c:pt>
                <c:pt idx="9">
                  <c:v>Marche</c:v>
                </c:pt>
                <c:pt idx="10">
                  <c:v>Toscana</c:v>
                </c:pt>
                <c:pt idx="11">
                  <c:v>Umbria</c:v>
                </c:pt>
                <c:pt idx="12">
                  <c:v>Lazio</c:v>
                </c:pt>
                <c:pt idx="13">
                  <c:v>Campania</c:v>
                </c:pt>
                <c:pt idx="14">
                  <c:v>Abruzzo</c:v>
                </c:pt>
                <c:pt idx="15">
                  <c:v>Puglia</c:v>
                </c:pt>
                <c:pt idx="16">
                  <c:v>Basilicata</c:v>
                </c:pt>
                <c:pt idx="17">
                  <c:v>Calabria</c:v>
                </c:pt>
                <c:pt idx="18">
                  <c:v>Sicilia</c:v>
                </c:pt>
                <c:pt idx="19">
                  <c:v>Sardegna</c:v>
                </c:pt>
                <c:pt idx="20">
                  <c:v>Totale</c:v>
                </c:pt>
              </c:strCache>
            </c:strRef>
          </c:cat>
          <c:val>
            <c:numRef>
              <c:f>'C.P per tipologia di strada'!$H$80:$H$100</c:f>
              <c:numCache>
                <c:formatCode>###0.00</c:formatCode>
                <c:ptCount val="21"/>
                <c:pt idx="0" formatCode="General">
                  <c:v>0</c:v>
                </c:pt>
                <c:pt idx="1">
                  <c:v>0</c:v>
                </c:pt>
                <c:pt idx="2">
                  <c:v>0</c:v>
                </c:pt>
                <c:pt idx="3">
                  <c:v>1.9801980198019802</c:v>
                </c:pt>
                <c:pt idx="4">
                  <c:v>0</c:v>
                </c:pt>
                <c:pt idx="5">
                  <c:v>0</c:v>
                </c:pt>
                <c:pt idx="6">
                  <c:v>7.5</c:v>
                </c:pt>
                <c:pt idx="7">
                  <c:v>0</c:v>
                </c:pt>
                <c:pt idx="8">
                  <c:v>3.8461538461538463</c:v>
                </c:pt>
                <c:pt idx="9">
                  <c:v>0</c:v>
                </c:pt>
                <c:pt idx="10">
                  <c:v>0</c:v>
                </c:pt>
                <c:pt idx="11">
                  <c:v>0</c:v>
                </c:pt>
                <c:pt idx="12">
                  <c:v>1.1235955056179776</c:v>
                </c:pt>
                <c:pt idx="13">
                  <c:v>0</c:v>
                </c:pt>
                <c:pt idx="14">
                  <c:v>0</c:v>
                </c:pt>
                <c:pt idx="15">
                  <c:v>0</c:v>
                </c:pt>
                <c:pt idx="16">
                  <c:v>0</c:v>
                </c:pt>
                <c:pt idx="17">
                  <c:v>0</c:v>
                </c:pt>
                <c:pt idx="18">
                  <c:v>4.6511627906976747</c:v>
                </c:pt>
                <c:pt idx="19">
                  <c:v>0</c:v>
                </c:pt>
                <c:pt idx="20">
                  <c:v>1.6339869281045754</c:v>
                </c:pt>
              </c:numCache>
            </c:numRef>
          </c:val>
        </c:ser>
        <c:ser>
          <c:idx val="6"/>
          <c:order val="6"/>
          <c:tx>
            <c:strRef>
              <c:f>'C.P per tipologia di strada'!$I$3:$I$79</c:f>
              <c:strCache>
                <c:ptCount val="1"/>
                <c:pt idx="0">
                  <c:v>Localizzazione dell'incidente Strada provinciale fuori dell'abitato 40,00 0,00 25,00 0,00 0,00 12,50 0,00 28,57 0,00 0,00 0,00 0,00 0,00 0,00 12,50 0,00 0,00 7,14 100,00 0,00 0,00 6,67 14,29 0,00 4,00 0,00 33,33 12,50 0,00 0,00 16,67 4,97 41,18 0,00 2,78 </c:v>
                </c:pt>
              </c:strCache>
            </c:strRef>
          </c:tx>
          <c:invertIfNegative val="0"/>
          <c:cat>
            <c:strRef>
              <c:f>'C.P per tipologia di strada'!$A$80:$B$100</c:f>
              <c:strCache>
                <c:ptCount val="21"/>
                <c:pt idx="1">
                  <c:v>Piemonte</c:v>
                </c:pt>
                <c:pt idx="2">
                  <c:v>Liguria</c:v>
                </c:pt>
                <c:pt idx="3">
                  <c:v>Lombardia</c:v>
                </c:pt>
                <c:pt idx="4">
                  <c:v>Bolzano-Bozen</c:v>
                </c:pt>
                <c:pt idx="5">
                  <c:v>Trento</c:v>
                </c:pt>
                <c:pt idx="6">
                  <c:v>Veneto</c:v>
                </c:pt>
                <c:pt idx="7">
                  <c:v>Friuli Venezia Giulia</c:v>
                </c:pt>
                <c:pt idx="8">
                  <c:v>Emilia Romagna</c:v>
                </c:pt>
                <c:pt idx="9">
                  <c:v>Marche</c:v>
                </c:pt>
                <c:pt idx="10">
                  <c:v>Toscana</c:v>
                </c:pt>
                <c:pt idx="11">
                  <c:v>Umbria</c:v>
                </c:pt>
                <c:pt idx="12">
                  <c:v>Lazio</c:v>
                </c:pt>
                <c:pt idx="13">
                  <c:v>Campania</c:v>
                </c:pt>
                <c:pt idx="14">
                  <c:v>Abruzzo</c:v>
                </c:pt>
                <c:pt idx="15">
                  <c:v>Puglia</c:v>
                </c:pt>
                <c:pt idx="16">
                  <c:v>Basilicata</c:v>
                </c:pt>
                <c:pt idx="17">
                  <c:v>Calabria</c:v>
                </c:pt>
                <c:pt idx="18">
                  <c:v>Sicilia</c:v>
                </c:pt>
                <c:pt idx="19">
                  <c:v>Sardegna</c:v>
                </c:pt>
                <c:pt idx="20">
                  <c:v>Totale</c:v>
                </c:pt>
              </c:strCache>
            </c:strRef>
          </c:cat>
          <c:val>
            <c:numRef>
              <c:f>'C.P per tipologia di strada'!$I$80:$I$100</c:f>
              <c:numCache>
                <c:formatCode>###0.00</c:formatCode>
                <c:ptCount val="21"/>
                <c:pt idx="0" formatCode="General">
                  <c:v>0</c:v>
                </c:pt>
                <c:pt idx="1">
                  <c:v>18.367346938775512</c:v>
                </c:pt>
                <c:pt idx="2">
                  <c:v>0</c:v>
                </c:pt>
                <c:pt idx="3">
                  <c:v>14.85148514851485</c:v>
                </c:pt>
                <c:pt idx="4">
                  <c:v>40</c:v>
                </c:pt>
                <c:pt idx="5">
                  <c:v>0</c:v>
                </c:pt>
                <c:pt idx="6">
                  <c:v>5</c:v>
                </c:pt>
                <c:pt idx="7">
                  <c:v>0</c:v>
                </c:pt>
                <c:pt idx="8">
                  <c:v>5.7692307692307692</c:v>
                </c:pt>
                <c:pt idx="9">
                  <c:v>7.6923076923076925</c:v>
                </c:pt>
                <c:pt idx="10">
                  <c:v>11.76470588235294</c:v>
                </c:pt>
                <c:pt idx="11">
                  <c:v>11.111111111111111</c:v>
                </c:pt>
                <c:pt idx="12">
                  <c:v>2.2471910112359552</c:v>
                </c:pt>
                <c:pt idx="13">
                  <c:v>10</c:v>
                </c:pt>
                <c:pt idx="14">
                  <c:v>11.111111111111111</c:v>
                </c:pt>
                <c:pt idx="15">
                  <c:v>5.5555555555555554</c:v>
                </c:pt>
                <c:pt idx="16">
                  <c:v>20</c:v>
                </c:pt>
                <c:pt idx="17">
                  <c:v>0</c:v>
                </c:pt>
                <c:pt idx="18">
                  <c:v>0</c:v>
                </c:pt>
                <c:pt idx="19">
                  <c:v>14.285714285714285</c:v>
                </c:pt>
                <c:pt idx="20">
                  <c:v>8.4967320261437909</c:v>
                </c:pt>
              </c:numCache>
            </c:numRef>
          </c:val>
        </c:ser>
        <c:ser>
          <c:idx val="7"/>
          <c:order val="7"/>
          <c:tx>
            <c:strRef>
              <c:f>'C.P per tipologia di strada'!$J$3:$J$79</c:f>
              <c:strCache>
                <c:ptCount val="1"/>
                <c:pt idx="0">
                  <c:v>Localizzazione dell'incidente Strada statale fuori dell'abitato 0,00 0,00 8,33 25,00 0,00 0,00 100,00 28,57 0,00 0,00 0,00 0,00 33,33 50,00 10,94 0,00 0,00 0,00 0,00 0,00 0,00 6,67 0,00 0,00 0,00 0,00 0,00 0,00 33,33 0,00 16,67 1,66 0,00 0,00 2,78 33,33 0</c:v>
                </c:pt>
              </c:strCache>
            </c:strRef>
          </c:tx>
          <c:invertIfNegative val="0"/>
          <c:cat>
            <c:strRef>
              <c:f>'C.P per tipologia di strada'!$A$80:$B$100</c:f>
              <c:strCache>
                <c:ptCount val="21"/>
                <c:pt idx="1">
                  <c:v>Piemonte</c:v>
                </c:pt>
                <c:pt idx="2">
                  <c:v>Liguria</c:v>
                </c:pt>
                <c:pt idx="3">
                  <c:v>Lombardia</c:v>
                </c:pt>
                <c:pt idx="4">
                  <c:v>Bolzano-Bozen</c:v>
                </c:pt>
                <c:pt idx="5">
                  <c:v>Trento</c:v>
                </c:pt>
                <c:pt idx="6">
                  <c:v>Veneto</c:v>
                </c:pt>
                <c:pt idx="7">
                  <c:v>Friuli Venezia Giulia</c:v>
                </c:pt>
                <c:pt idx="8">
                  <c:v>Emilia Romagna</c:v>
                </c:pt>
                <c:pt idx="9">
                  <c:v>Marche</c:v>
                </c:pt>
                <c:pt idx="10">
                  <c:v>Toscana</c:v>
                </c:pt>
                <c:pt idx="11">
                  <c:v>Umbria</c:v>
                </c:pt>
                <c:pt idx="12">
                  <c:v>Lazio</c:v>
                </c:pt>
                <c:pt idx="13">
                  <c:v>Campania</c:v>
                </c:pt>
                <c:pt idx="14">
                  <c:v>Abruzzo</c:v>
                </c:pt>
                <c:pt idx="15">
                  <c:v>Puglia</c:v>
                </c:pt>
                <c:pt idx="16">
                  <c:v>Basilicata</c:v>
                </c:pt>
                <c:pt idx="17">
                  <c:v>Calabria</c:v>
                </c:pt>
                <c:pt idx="18">
                  <c:v>Sicilia</c:v>
                </c:pt>
                <c:pt idx="19">
                  <c:v>Sardegna</c:v>
                </c:pt>
                <c:pt idx="20">
                  <c:v>Totale</c:v>
                </c:pt>
              </c:strCache>
            </c:strRef>
          </c:cat>
          <c:val>
            <c:numRef>
              <c:f>'C.P per tipologia di strada'!$J$80:$J$100</c:f>
              <c:numCache>
                <c:formatCode>###0.00</c:formatCode>
                <c:ptCount val="21"/>
                <c:pt idx="0" formatCode="General">
                  <c:v>0</c:v>
                </c:pt>
                <c:pt idx="1">
                  <c:v>0</c:v>
                </c:pt>
                <c:pt idx="2">
                  <c:v>0</c:v>
                </c:pt>
                <c:pt idx="3">
                  <c:v>1.9801980198019802</c:v>
                </c:pt>
                <c:pt idx="4">
                  <c:v>40</c:v>
                </c:pt>
                <c:pt idx="5">
                  <c:v>0</c:v>
                </c:pt>
                <c:pt idx="6">
                  <c:v>2.5</c:v>
                </c:pt>
                <c:pt idx="7">
                  <c:v>0</c:v>
                </c:pt>
                <c:pt idx="8">
                  <c:v>3.8461538461538463</c:v>
                </c:pt>
                <c:pt idx="9">
                  <c:v>3.8461538461538463</c:v>
                </c:pt>
                <c:pt idx="10">
                  <c:v>3.9215686274509802</c:v>
                </c:pt>
                <c:pt idx="11">
                  <c:v>0</c:v>
                </c:pt>
                <c:pt idx="12">
                  <c:v>2.2471910112359552</c:v>
                </c:pt>
                <c:pt idx="13">
                  <c:v>10</c:v>
                </c:pt>
                <c:pt idx="14">
                  <c:v>0</c:v>
                </c:pt>
                <c:pt idx="15">
                  <c:v>5.5555555555555554</c:v>
                </c:pt>
                <c:pt idx="16">
                  <c:v>40</c:v>
                </c:pt>
                <c:pt idx="17">
                  <c:v>31.818181818181817</c:v>
                </c:pt>
                <c:pt idx="18">
                  <c:v>11.627906976744185</c:v>
                </c:pt>
                <c:pt idx="19">
                  <c:v>23.809523809523807</c:v>
                </c:pt>
                <c:pt idx="20">
                  <c:v>5.8823529411764701</c:v>
                </c:pt>
              </c:numCache>
            </c:numRef>
          </c:val>
        </c:ser>
        <c:ser>
          <c:idx val="8"/>
          <c:order val="8"/>
          <c:tx>
            <c:strRef>
              <c:f>'C.P per tipologia di strada'!$K$3:$K$79</c:f>
              <c:strCache>
                <c:ptCount val="1"/>
                <c:pt idx="0">
                  <c:v>Localizzazione dell'incidente Autostrada 0,00 0,00 0,00 25,00 0,00 0,00 0,00 0,00 0,00 20,00 16,67 0,00 0,00 0,00 6,25 5,56 0,00 0,00 0,00 6,25 0,00 13,33 0,00 0,00 0,00 10,00 0,00 0,00 0,00 0,00 0,00 2,76 0,00 0,00 2,78 0,00 0,00 0,00 0,00 5,26 0,00 5,26</c:v>
                </c:pt>
              </c:strCache>
            </c:strRef>
          </c:tx>
          <c:invertIfNegative val="0"/>
          <c:cat>
            <c:strRef>
              <c:f>'C.P per tipologia di strada'!$A$80:$B$100</c:f>
              <c:strCache>
                <c:ptCount val="21"/>
                <c:pt idx="1">
                  <c:v>Piemonte</c:v>
                </c:pt>
                <c:pt idx="2">
                  <c:v>Liguria</c:v>
                </c:pt>
                <c:pt idx="3">
                  <c:v>Lombardia</c:v>
                </c:pt>
                <c:pt idx="4">
                  <c:v>Bolzano-Bozen</c:v>
                </c:pt>
                <c:pt idx="5">
                  <c:v>Trento</c:v>
                </c:pt>
                <c:pt idx="6">
                  <c:v>Veneto</c:v>
                </c:pt>
                <c:pt idx="7">
                  <c:v>Friuli Venezia Giulia</c:v>
                </c:pt>
                <c:pt idx="8">
                  <c:v>Emilia Romagna</c:v>
                </c:pt>
                <c:pt idx="9">
                  <c:v>Marche</c:v>
                </c:pt>
                <c:pt idx="10">
                  <c:v>Toscana</c:v>
                </c:pt>
                <c:pt idx="11">
                  <c:v>Umbria</c:v>
                </c:pt>
                <c:pt idx="12">
                  <c:v>Lazio</c:v>
                </c:pt>
                <c:pt idx="13">
                  <c:v>Campania</c:v>
                </c:pt>
                <c:pt idx="14">
                  <c:v>Abruzzo</c:v>
                </c:pt>
                <c:pt idx="15">
                  <c:v>Puglia</c:v>
                </c:pt>
                <c:pt idx="16">
                  <c:v>Basilicata</c:v>
                </c:pt>
                <c:pt idx="17">
                  <c:v>Calabria</c:v>
                </c:pt>
                <c:pt idx="18">
                  <c:v>Sicilia</c:v>
                </c:pt>
                <c:pt idx="19">
                  <c:v>Sardegna</c:v>
                </c:pt>
                <c:pt idx="20">
                  <c:v>Totale</c:v>
                </c:pt>
              </c:strCache>
            </c:strRef>
          </c:cat>
          <c:val>
            <c:numRef>
              <c:f>'C.P per tipologia di strada'!$K$80:$K$100</c:f>
              <c:numCache>
                <c:formatCode>###0.00</c:formatCode>
                <c:ptCount val="21"/>
                <c:pt idx="0" formatCode="General">
                  <c:v>0</c:v>
                </c:pt>
                <c:pt idx="1">
                  <c:v>4.0816326530612246</c:v>
                </c:pt>
                <c:pt idx="2">
                  <c:v>9.0909090909090917</c:v>
                </c:pt>
                <c:pt idx="3">
                  <c:v>2.9702970297029703</c:v>
                </c:pt>
                <c:pt idx="4">
                  <c:v>0</c:v>
                </c:pt>
                <c:pt idx="5">
                  <c:v>0</c:v>
                </c:pt>
                <c:pt idx="6">
                  <c:v>7.5</c:v>
                </c:pt>
                <c:pt idx="7">
                  <c:v>0</c:v>
                </c:pt>
                <c:pt idx="8">
                  <c:v>9.6153846153846168</c:v>
                </c:pt>
                <c:pt idx="9">
                  <c:v>0</c:v>
                </c:pt>
                <c:pt idx="10">
                  <c:v>1.9607843137254901</c:v>
                </c:pt>
                <c:pt idx="11">
                  <c:v>0</c:v>
                </c:pt>
                <c:pt idx="12">
                  <c:v>5.6179775280898872</c:v>
                </c:pt>
                <c:pt idx="13">
                  <c:v>5</c:v>
                </c:pt>
                <c:pt idx="14">
                  <c:v>0</c:v>
                </c:pt>
                <c:pt idx="15">
                  <c:v>0</c:v>
                </c:pt>
                <c:pt idx="16">
                  <c:v>0</c:v>
                </c:pt>
                <c:pt idx="17">
                  <c:v>0</c:v>
                </c:pt>
                <c:pt idx="18">
                  <c:v>0</c:v>
                </c:pt>
                <c:pt idx="19">
                  <c:v>0</c:v>
                </c:pt>
                <c:pt idx="20">
                  <c:v>3.7581699346405228</c:v>
                </c:pt>
              </c:numCache>
            </c:numRef>
          </c:val>
        </c:ser>
        <c:ser>
          <c:idx val="9"/>
          <c:order val="9"/>
          <c:tx>
            <c:strRef>
              <c:f>'C.P per tipologia di strada'!$L$3:$L$79</c:f>
              <c:strCache>
                <c:ptCount val="1"/>
                <c:pt idx="0">
                  <c:v>Localizzazione dell'incidente Altra Strada 0,00 0,00 0,00 0,00 0,00 0,00 0,00 0,00 0,00 0,00 0,00 0,00 0,00 0,00 0,00 0,00 0,00 0,00 0,00 0,00 0,00 0,00 0,00 0,00 0,00 10,00 0,00 0,00 0,00 6,25 0,00 1,10 0,00 0,00 2,78 0,00 0,00 0,00 0,00 0,00 0,00 5,26 0</c:v>
                </c:pt>
              </c:strCache>
            </c:strRef>
          </c:tx>
          <c:invertIfNegative val="0"/>
          <c:cat>
            <c:strRef>
              <c:f>'C.P per tipologia di strada'!$A$80:$B$100</c:f>
              <c:strCache>
                <c:ptCount val="21"/>
                <c:pt idx="1">
                  <c:v>Piemonte</c:v>
                </c:pt>
                <c:pt idx="2">
                  <c:v>Liguria</c:v>
                </c:pt>
                <c:pt idx="3">
                  <c:v>Lombardia</c:v>
                </c:pt>
                <c:pt idx="4">
                  <c:v>Bolzano-Bozen</c:v>
                </c:pt>
                <c:pt idx="5">
                  <c:v>Trento</c:v>
                </c:pt>
                <c:pt idx="6">
                  <c:v>Veneto</c:v>
                </c:pt>
                <c:pt idx="7">
                  <c:v>Friuli Venezia Giulia</c:v>
                </c:pt>
                <c:pt idx="8">
                  <c:v>Emilia Romagna</c:v>
                </c:pt>
                <c:pt idx="9">
                  <c:v>Marche</c:v>
                </c:pt>
                <c:pt idx="10">
                  <c:v>Toscana</c:v>
                </c:pt>
                <c:pt idx="11">
                  <c:v>Umbria</c:v>
                </c:pt>
                <c:pt idx="12">
                  <c:v>Lazio</c:v>
                </c:pt>
                <c:pt idx="13">
                  <c:v>Campania</c:v>
                </c:pt>
                <c:pt idx="14">
                  <c:v>Abruzzo</c:v>
                </c:pt>
                <c:pt idx="15">
                  <c:v>Puglia</c:v>
                </c:pt>
                <c:pt idx="16">
                  <c:v>Basilicata</c:v>
                </c:pt>
                <c:pt idx="17">
                  <c:v>Calabria</c:v>
                </c:pt>
                <c:pt idx="18">
                  <c:v>Sicilia</c:v>
                </c:pt>
                <c:pt idx="19">
                  <c:v>Sardegna</c:v>
                </c:pt>
                <c:pt idx="20">
                  <c:v>Totale</c:v>
                </c:pt>
              </c:strCache>
            </c:strRef>
          </c:cat>
          <c:val>
            <c:numRef>
              <c:f>'C.P per tipologia di strada'!$L$80:$L$100</c:f>
              <c:numCache>
                <c:formatCode>###0.00</c:formatCode>
                <c:ptCount val="21"/>
                <c:pt idx="0" formatCode="General">
                  <c:v>0</c:v>
                </c:pt>
                <c:pt idx="1">
                  <c:v>0</c:v>
                </c:pt>
                <c:pt idx="2">
                  <c:v>0</c:v>
                </c:pt>
                <c:pt idx="3">
                  <c:v>1.9801980198019802</c:v>
                </c:pt>
                <c:pt idx="4">
                  <c:v>0</c:v>
                </c:pt>
                <c:pt idx="5">
                  <c:v>0</c:v>
                </c:pt>
                <c:pt idx="6">
                  <c:v>0</c:v>
                </c:pt>
                <c:pt idx="7">
                  <c:v>0</c:v>
                </c:pt>
                <c:pt idx="8">
                  <c:v>0</c:v>
                </c:pt>
                <c:pt idx="9">
                  <c:v>0</c:v>
                </c:pt>
                <c:pt idx="10">
                  <c:v>1.9607843137254901</c:v>
                </c:pt>
                <c:pt idx="11">
                  <c:v>0</c:v>
                </c:pt>
                <c:pt idx="12">
                  <c:v>0</c:v>
                </c:pt>
                <c:pt idx="13">
                  <c:v>2.5</c:v>
                </c:pt>
                <c:pt idx="14">
                  <c:v>0</c:v>
                </c:pt>
                <c:pt idx="15">
                  <c:v>0</c:v>
                </c:pt>
                <c:pt idx="16">
                  <c:v>0</c:v>
                </c:pt>
                <c:pt idx="17">
                  <c:v>0</c:v>
                </c:pt>
                <c:pt idx="18">
                  <c:v>9.3023255813953494</c:v>
                </c:pt>
                <c:pt idx="19">
                  <c:v>4.7619047619047619</c:v>
                </c:pt>
                <c:pt idx="20">
                  <c:v>1.4705882352941175</c:v>
                </c:pt>
              </c:numCache>
            </c:numRef>
          </c:val>
        </c:ser>
        <c:ser>
          <c:idx val="10"/>
          <c:order val="10"/>
          <c:tx>
            <c:strRef>
              <c:f>'C.P per tipologia di strada'!$M$3:$M$79</c:f>
              <c:strCache>
                <c:ptCount val="1"/>
                <c:pt idx="0">
                  <c:v>Localizzazione dell'incidente Strada regionale fuori l'abitato 0,00 0,00 0,00 0,00 100,00 0,00 0,00 0,00 50,00 10,00 0,00 0,00 0,00 0,00 4,69 0,00 0,00 0,00 0,00 0,00 50,00 0,00 0,00 6,25 0,00 0,00 0,00 0,00 0,00 0,00 0,00 1,66 0,00 0,00 0,00 0,00 0,00 18</c:v>
                </c:pt>
              </c:strCache>
            </c:strRef>
          </c:tx>
          <c:invertIfNegative val="0"/>
          <c:cat>
            <c:strRef>
              <c:f>'C.P per tipologia di strada'!$A$80:$B$100</c:f>
              <c:strCache>
                <c:ptCount val="21"/>
                <c:pt idx="1">
                  <c:v>Piemonte</c:v>
                </c:pt>
                <c:pt idx="2">
                  <c:v>Liguria</c:v>
                </c:pt>
                <c:pt idx="3">
                  <c:v>Lombardia</c:v>
                </c:pt>
                <c:pt idx="4">
                  <c:v>Bolzano-Bozen</c:v>
                </c:pt>
                <c:pt idx="5">
                  <c:v>Trento</c:v>
                </c:pt>
                <c:pt idx="6">
                  <c:v>Veneto</c:v>
                </c:pt>
                <c:pt idx="7">
                  <c:v>Friuli Venezia Giulia</c:v>
                </c:pt>
                <c:pt idx="8">
                  <c:v>Emilia Romagna</c:v>
                </c:pt>
                <c:pt idx="9">
                  <c:v>Marche</c:v>
                </c:pt>
                <c:pt idx="10">
                  <c:v>Toscana</c:v>
                </c:pt>
                <c:pt idx="11">
                  <c:v>Umbria</c:v>
                </c:pt>
                <c:pt idx="12">
                  <c:v>Lazio</c:v>
                </c:pt>
                <c:pt idx="13">
                  <c:v>Campania</c:v>
                </c:pt>
                <c:pt idx="14">
                  <c:v>Abruzzo</c:v>
                </c:pt>
                <c:pt idx="15">
                  <c:v>Puglia</c:v>
                </c:pt>
                <c:pt idx="16">
                  <c:v>Basilicata</c:v>
                </c:pt>
                <c:pt idx="17">
                  <c:v>Calabria</c:v>
                </c:pt>
                <c:pt idx="18">
                  <c:v>Sicilia</c:v>
                </c:pt>
                <c:pt idx="19">
                  <c:v>Sardegna</c:v>
                </c:pt>
                <c:pt idx="20">
                  <c:v>Totale</c:v>
                </c:pt>
              </c:strCache>
            </c:strRef>
          </c:cat>
          <c:val>
            <c:numRef>
              <c:f>'C.P per tipologia di strada'!$M$80:$M$100</c:f>
              <c:numCache>
                <c:formatCode>###0.00</c:formatCode>
                <c:ptCount val="21"/>
                <c:pt idx="0" formatCode="General">
                  <c:v>0</c:v>
                </c:pt>
                <c:pt idx="1">
                  <c:v>0</c:v>
                </c:pt>
                <c:pt idx="2">
                  <c:v>0</c:v>
                </c:pt>
                <c:pt idx="3">
                  <c:v>0</c:v>
                </c:pt>
                <c:pt idx="4">
                  <c:v>0</c:v>
                </c:pt>
                <c:pt idx="5">
                  <c:v>0</c:v>
                </c:pt>
                <c:pt idx="6">
                  <c:v>5</c:v>
                </c:pt>
                <c:pt idx="7">
                  <c:v>33.333333333333329</c:v>
                </c:pt>
                <c:pt idx="8">
                  <c:v>0</c:v>
                </c:pt>
                <c:pt idx="9">
                  <c:v>0</c:v>
                </c:pt>
                <c:pt idx="10">
                  <c:v>3.9215686274509802</c:v>
                </c:pt>
                <c:pt idx="11">
                  <c:v>11.111111111111111</c:v>
                </c:pt>
                <c:pt idx="12">
                  <c:v>3.3707865168539324</c:v>
                </c:pt>
                <c:pt idx="13">
                  <c:v>0</c:v>
                </c:pt>
                <c:pt idx="14">
                  <c:v>0</c:v>
                </c:pt>
                <c:pt idx="15">
                  <c:v>0</c:v>
                </c:pt>
                <c:pt idx="16">
                  <c:v>0</c:v>
                </c:pt>
                <c:pt idx="17">
                  <c:v>0</c:v>
                </c:pt>
                <c:pt idx="18">
                  <c:v>0</c:v>
                </c:pt>
                <c:pt idx="19">
                  <c:v>0</c:v>
                </c:pt>
                <c:pt idx="20">
                  <c:v>1.7973856209150325</c:v>
                </c:pt>
              </c:numCache>
            </c:numRef>
          </c:val>
        </c:ser>
        <c:ser>
          <c:idx val="11"/>
          <c:order val="11"/>
          <c:tx>
            <c:strRef>
              <c:f>'C.P per tipologia di strada'!$N$3:$N$79</c:f>
              <c:strCache>
                <c:ptCount val="1"/>
                <c:pt idx="0">
                  <c:v>Totale 100,00 100,00 100,00 100,00 100,00 100,00 100,00 100,00 100,00 100,00 100,00 100,00 100,00 100,00 100,00 100,00 100,00 100,00 100,00 100,00 100,00 100,00 100,00 100,00 100,00 100,00 100,00 100,00 100,00 100,00 100,00 100,00 100,00 100,00 100,00 100</c:v>
                </c:pt>
              </c:strCache>
            </c:strRef>
          </c:tx>
          <c:invertIfNegative val="0"/>
          <c:cat>
            <c:strRef>
              <c:f>'C.P per tipologia di strada'!$A$80:$B$100</c:f>
              <c:strCache>
                <c:ptCount val="21"/>
                <c:pt idx="1">
                  <c:v>Piemonte</c:v>
                </c:pt>
                <c:pt idx="2">
                  <c:v>Liguria</c:v>
                </c:pt>
                <c:pt idx="3">
                  <c:v>Lombardia</c:v>
                </c:pt>
                <c:pt idx="4">
                  <c:v>Bolzano-Bozen</c:v>
                </c:pt>
                <c:pt idx="5">
                  <c:v>Trento</c:v>
                </c:pt>
                <c:pt idx="6">
                  <c:v>Veneto</c:v>
                </c:pt>
                <c:pt idx="7">
                  <c:v>Friuli Venezia Giulia</c:v>
                </c:pt>
                <c:pt idx="8">
                  <c:v>Emilia Romagna</c:v>
                </c:pt>
                <c:pt idx="9">
                  <c:v>Marche</c:v>
                </c:pt>
                <c:pt idx="10">
                  <c:v>Toscana</c:v>
                </c:pt>
                <c:pt idx="11">
                  <c:v>Umbria</c:v>
                </c:pt>
                <c:pt idx="12">
                  <c:v>Lazio</c:v>
                </c:pt>
                <c:pt idx="13">
                  <c:v>Campania</c:v>
                </c:pt>
                <c:pt idx="14">
                  <c:v>Abruzzo</c:v>
                </c:pt>
                <c:pt idx="15">
                  <c:v>Puglia</c:v>
                </c:pt>
                <c:pt idx="16">
                  <c:v>Basilicata</c:v>
                </c:pt>
                <c:pt idx="17">
                  <c:v>Calabria</c:v>
                </c:pt>
                <c:pt idx="18">
                  <c:v>Sicilia</c:v>
                </c:pt>
                <c:pt idx="19">
                  <c:v>Sardegna</c:v>
                </c:pt>
                <c:pt idx="20">
                  <c:v>Totale</c:v>
                </c:pt>
              </c:strCache>
            </c:strRef>
          </c:cat>
          <c:val>
            <c:numRef>
              <c:f>'C.P per tipologia di strada'!$N$80:$N$100</c:f>
              <c:numCache>
                <c:formatCode>###0.00</c:formatCode>
                <c:ptCount val="21"/>
                <c:pt idx="1">
                  <c:v>100</c:v>
                </c:pt>
                <c:pt idx="2">
                  <c:v>100</c:v>
                </c:pt>
                <c:pt idx="3">
                  <c:v>100</c:v>
                </c:pt>
                <c:pt idx="4">
                  <c:v>100</c:v>
                </c:pt>
                <c:pt idx="5">
                  <c:v>100</c:v>
                </c:pt>
                <c:pt idx="6">
                  <c:v>100</c:v>
                </c:pt>
                <c:pt idx="7">
                  <c:v>100</c:v>
                </c:pt>
                <c:pt idx="8">
                  <c:v>100</c:v>
                </c:pt>
                <c:pt idx="9">
                  <c:v>100</c:v>
                </c:pt>
                <c:pt idx="10">
                  <c:v>100</c:v>
                </c:pt>
                <c:pt idx="11">
                  <c:v>100</c:v>
                </c:pt>
                <c:pt idx="12">
                  <c:v>100</c:v>
                </c:pt>
                <c:pt idx="13">
                  <c:v>100</c:v>
                </c:pt>
                <c:pt idx="14">
                  <c:v>100</c:v>
                </c:pt>
                <c:pt idx="15">
                  <c:v>100</c:v>
                </c:pt>
                <c:pt idx="16">
                  <c:v>100</c:v>
                </c:pt>
                <c:pt idx="17">
                  <c:v>100</c:v>
                </c:pt>
                <c:pt idx="18">
                  <c:v>100</c:v>
                </c:pt>
                <c:pt idx="19">
                  <c:v>100</c:v>
                </c:pt>
                <c:pt idx="20">
                  <c:v>100</c:v>
                </c:pt>
              </c:numCache>
            </c:numRef>
          </c:val>
        </c:ser>
        <c:dLbls>
          <c:showLegendKey val="0"/>
          <c:showVal val="0"/>
          <c:showCatName val="0"/>
          <c:showSerName val="0"/>
          <c:showPercent val="0"/>
          <c:showBubbleSize val="0"/>
        </c:dLbls>
        <c:gapWidth val="150"/>
        <c:axId val="81344512"/>
        <c:axId val="29772608"/>
      </c:barChart>
      <c:catAx>
        <c:axId val="81344512"/>
        <c:scaling>
          <c:orientation val="minMax"/>
        </c:scaling>
        <c:delete val="0"/>
        <c:axPos val="b"/>
        <c:majorTickMark val="out"/>
        <c:minorTickMark val="none"/>
        <c:tickLblPos val="nextTo"/>
        <c:crossAx val="29772608"/>
        <c:crosses val="autoZero"/>
        <c:auto val="1"/>
        <c:lblAlgn val="ctr"/>
        <c:lblOffset val="100"/>
        <c:noMultiLvlLbl val="0"/>
      </c:catAx>
      <c:valAx>
        <c:axId val="29772608"/>
        <c:scaling>
          <c:orientation val="minMax"/>
        </c:scaling>
        <c:delete val="0"/>
        <c:axPos val="l"/>
        <c:majorGridlines/>
        <c:numFmt formatCode="General" sourceLinked="1"/>
        <c:majorTickMark val="out"/>
        <c:minorTickMark val="none"/>
        <c:tickLblPos val="nextTo"/>
        <c:crossAx val="81344512"/>
        <c:crosses val="autoZero"/>
        <c:crossBetween val="between"/>
      </c:valAx>
    </c:plotArea>
    <c:legend>
      <c:legendPos val="r"/>
      <c:layout/>
      <c:overlay val="0"/>
    </c:legend>
    <c:plotVisOnly val="1"/>
    <c:dispBlanksAs val="gap"/>
    <c:showDLblsOverMax val="0"/>
  </c:chart>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sheet1.xml><?xml version="1.0" encoding="utf-8"?>
<chartsheet xmlns="http://schemas.openxmlformats.org/spreadsheetml/2006/main" xmlns:r="http://schemas.openxmlformats.org/officeDocument/2006/relationships">
  <sheetPr/>
  <sheetViews>
    <sheetView zoomScale="94"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9281809" cy="6055468"/>
    <xdr:graphicFrame macro="">
      <xdr:nvGraphicFramePr>
        <xdr:cNvPr id="2" name="Grafico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6"/>
  <sheetViews>
    <sheetView workbookViewId="0">
      <selection sqref="A1:AG1"/>
    </sheetView>
  </sheetViews>
  <sheetFormatPr defaultRowHeight="14.4" x14ac:dyDescent="0.3"/>
  <cols>
    <col min="1" max="1" width="15.5546875" bestFit="1" customWidth="1"/>
    <col min="2" max="2" width="1" customWidth="1"/>
    <col min="3" max="3" width="11" customWidth="1"/>
    <col min="4" max="4" width="1" customWidth="1"/>
    <col min="5" max="5" width="8.6640625" style="6" customWidth="1"/>
    <col min="6" max="6" width="0.6640625" style="6" customWidth="1"/>
    <col min="7" max="7" width="8.6640625" customWidth="1"/>
    <col min="8" max="8" width="0.6640625" customWidth="1"/>
    <col min="9" max="9" width="8.6640625" customWidth="1"/>
    <col min="10" max="10" width="0.6640625" customWidth="1"/>
    <col min="11" max="11" width="8.6640625" customWidth="1"/>
    <col min="12" max="12" width="0.6640625" customWidth="1"/>
    <col min="13" max="13" width="8.6640625" customWidth="1"/>
    <col min="14" max="14" width="0.6640625" customWidth="1"/>
    <col min="15" max="15" width="9.33203125" customWidth="1"/>
    <col min="16" max="16" width="0.6640625" customWidth="1"/>
    <col min="17" max="17" width="8.6640625" customWidth="1"/>
    <col min="18" max="18" width="0.6640625" customWidth="1"/>
    <col min="19" max="19" width="8.6640625" customWidth="1"/>
    <col min="20" max="20" width="0.6640625" customWidth="1"/>
    <col min="21" max="21" width="8.6640625" customWidth="1"/>
    <col min="22" max="22" width="0.6640625" customWidth="1"/>
    <col min="23" max="23" width="8.6640625" customWidth="1"/>
    <col min="24" max="24" width="0.6640625" customWidth="1"/>
    <col min="25" max="25" width="8.6640625" customWidth="1"/>
    <col min="26" max="26" width="0.6640625" customWidth="1"/>
    <col min="27" max="27" width="8.6640625" customWidth="1"/>
    <col min="28" max="28" width="0.6640625" customWidth="1"/>
    <col min="29" max="29" width="8.6640625" customWidth="1"/>
    <col min="30" max="30" width="1" customWidth="1"/>
    <col min="31" max="31" width="8.6640625" customWidth="1"/>
    <col min="32" max="32" width="1" customWidth="1"/>
    <col min="33" max="33" width="9.6640625" customWidth="1"/>
  </cols>
  <sheetData>
    <row r="1" spans="1:33" s="3" customFormat="1" x14ac:dyDescent="0.25">
      <c r="A1" s="171" t="s">
        <v>16</v>
      </c>
      <c r="B1" s="172"/>
      <c r="C1" s="172"/>
      <c r="D1" s="172"/>
      <c r="E1" s="172"/>
      <c r="F1" s="172"/>
      <c r="G1" s="172"/>
      <c r="H1" s="172"/>
      <c r="I1" s="172"/>
      <c r="J1" s="172"/>
      <c r="K1" s="172"/>
      <c r="L1" s="172"/>
      <c r="M1" s="172"/>
      <c r="N1" s="172"/>
      <c r="O1" s="172"/>
      <c r="P1" s="172"/>
      <c r="Q1" s="172"/>
      <c r="R1" s="172"/>
      <c r="S1" s="172"/>
      <c r="T1" s="172"/>
      <c r="U1" s="172"/>
      <c r="V1" s="172"/>
      <c r="W1" s="172"/>
      <c r="X1" s="172"/>
      <c r="Y1" s="172"/>
      <c r="Z1" s="172"/>
      <c r="AA1" s="172"/>
      <c r="AB1" s="172"/>
      <c r="AC1" s="172"/>
      <c r="AD1" s="172"/>
      <c r="AE1" s="172"/>
      <c r="AF1" s="172"/>
      <c r="AG1" s="172"/>
    </row>
    <row r="2" spans="1:33" s="2" customFormat="1" ht="13.8" x14ac:dyDescent="0.25">
      <c r="A2" s="173" t="s">
        <v>1</v>
      </c>
      <c r="B2" s="174"/>
      <c r="C2" s="174"/>
      <c r="D2" s="174"/>
      <c r="E2" s="174"/>
      <c r="F2" s="174"/>
      <c r="G2" s="174"/>
      <c r="H2" s="174"/>
      <c r="I2" s="174"/>
      <c r="J2" s="174"/>
      <c r="K2" s="174"/>
      <c r="L2" s="174"/>
      <c r="M2" s="174"/>
      <c r="N2" s="174"/>
      <c r="O2" s="175"/>
      <c r="P2" s="175"/>
      <c r="Q2" s="175"/>
      <c r="R2" s="175"/>
      <c r="S2" s="175"/>
      <c r="T2" s="175"/>
      <c r="U2" s="175"/>
      <c r="V2" s="175"/>
      <c r="W2" s="175"/>
      <c r="X2" s="175"/>
      <c r="Y2" s="175"/>
      <c r="Z2" s="175"/>
      <c r="AA2" s="175"/>
      <c r="AB2" s="175"/>
      <c r="AC2" s="175"/>
      <c r="AD2" s="175"/>
      <c r="AE2" s="175"/>
      <c r="AF2" s="175"/>
      <c r="AG2" s="175"/>
    </row>
    <row r="3" spans="1:33" ht="26.4" x14ac:dyDescent="0.3">
      <c r="A3" s="177" t="s">
        <v>15</v>
      </c>
      <c r="B3" s="178"/>
      <c r="C3" s="178"/>
      <c r="D3" s="8"/>
      <c r="E3" s="13" t="s">
        <v>2</v>
      </c>
      <c r="F3" s="9"/>
      <c r="G3" s="13" t="s">
        <v>3</v>
      </c>
      <c r="H3" s="9"/>
      <c r="I3" s="13" t="s">
        <v>4</v>
      </c>
      <c r="J3" s="9"/>
      <c r="K3" s="13" t="s">
        <v>5</v>
      </c>
      <c r="L3" s="9"/>
      <c r="M3" s="13" t="s">
        <v>6</v>
      </c>
      <c r="N3" s="9"/>
      <c r="O3" s="13" t="s">
        <v>7</v>
      </c>
      <c r="P3" s="9"/>
      <c r="Q3" s="13" t="s">
        <v>8</v>
      </c>
      <c r="R3" s="9"/>
      <c r="S3" s="13" t="s">
        <v>9</v>
      </c>
      <c r="T3" s="9"/>
      <c r="U3" s="13" t="s">
        <v>10</v>
      </c>
      <c r="V3" s="9"/>
      <c r="W3" s="13" t="s">
        <v>11</v>
      </c>
      <c r="X3" s="9"/>
      <c r="Y3" s="13" t="s">
        <v>12</v>
      </c>
      <c r="Z3" s="9"/>
      <c r="AA3" s="13" t="s">
        <v>13</v>
      </c>
      <c r="AB3" s="9"/>
      <c r="AC3" s="13" t="s">
        <v>14</v>
      </c>
      <c r="AD3" s="9"/>
      <c r="AE3" s="13" t="s">
        <v>27</v>
      </c>
      <c r="AF3" s="9"/>
      <c r="AG3" s="13" t="s">
        <v>0</v>
      </c>
    </row>
    <row r="4" spans="1:33" x14ac:dyDescent="0.3">
      <c r="A4" s="176" t="s">
        <v>17</v>
      </c>
      <c r="B4" s="10"/>
      <c r="C4" s="23" t="s">
        <v>23</v>
      </c>
      <c r="D4" s="10"/>
      <c r="E4" s="15">
        <v>3852</v>
      </c>
      <c r="F4" s="11"/>
      <c r="G4" s="15">
        <v>3821</v>
      </c>
      <c r="H4" s="11"/>
      <c r="I4" s="15">
        <v>3815</v>
      </c>
      <c r="J4" s="11"/>
      <c r="K4" s="15">
        <v>3645</v>
      </c>
      <c r="L4" s="11"/>
      <c r="M4" s="15">
        <v>3483</v>
      </c>
      <c r="N4" s="11"/>
      <c r="O4" s="15">
        <v>3340</v>
      </c>
      <c r="P4" s="11"/>
      <c r="Q4" s="15">
        <v>3284</v>
      </c>
      <c r="R4" s="11"/>
      <c r="S4" s="15">
        <v>2960</v>
      </c>
      <c r="T4" s="11"/>
      <c r="U4" s="15">
        <v>2618</v>
      </c>
      <c r="V4" s="11"/>
      <c r="W4" s="15">
        <v>2543</v>
      </c>
      <c r="X4" s="11"/>
      <c r="Y4" s="15">
        <v>2362</v>
      </c>
      <c r="Z4" s="11"/>
      <c r="AA4" s="15">
        <v>2336</v>
      </c>
      <c r="AB4" s="11"/>
      <c r="AC4" s="15">
        <v>2036</v>
      </c>
      <c r="AD4" s="11"/>
      <c r="AE4" s="11">
        <v>2036</v>
      </c>
      <c r="AF4" s="11"/>
      <c r="AG4" s="22">
        <f>SUM(E4:AE4)</f>
        <v>42131</v>
      </c>
    </row>
    <row r="5" spans="1:33" x14ac:dyDescent="0.3">
      <c r="A5" s="169"/>
      <c r="B5" s="10"/>
      <c r="C5" s="14" t="s">
        <v>24</v>
      </c>
      <c r="D5" s="18"/>
      <c r="E5" s="16">
        <v>186485</v>
      </c>
      <c r="F5" s="17"/>
      <c r="G5" s="16">
        <v>190615</v>
      </c>
      <c r="H5" s="17"/>
      <c r="I5" s="16">
        <v>180318</v>
      </c>
      <c r="J5" s="17"/>
      <c r="K5" s="16">
        <v>174238</v>
      </c>
      <c r="L5" s="17"/>
      <c r="M5" s="16">
        <v>173465</v>
      </c>
      <c r="N5" s="17"/>
      <c r="O5" s="16">
        <v>170413</v>
      </c>
      <c r="P5" s="17"/>
      <c r="Q5" s="16">
        <v>163763</v>
      </c>
      <c r="R5" s="17"/>
      <c r="S5" s="16">
        <v>152845</v>
      </c>
      <c r="T5" s="17"/>
      <c r="U5" s="16">
        <v>150800</v>
      </c>
      <c r="V5" s="17"/>
      <c r="W5" s="16">
        <v>146226</v>
      </c>
      <c r="X5" s="17"/>
      <c r="Y5" s="16">
        <v>140298</v>
      </c>
      <c r="Z5" s="17"/>
      <c r="AA5" s="16">
        <v>126284</v>
      </c>
      <c r="AB5" s="17"/>
      <c r="AC5" s="16">
        <v>119420</v>
      </c>
      <c r="AD5" s="17"/>
      <c r="AE5" s="16">
        <v>115932</v>
      </c>
      <c r="AF5" s="17"/>
      <c r="AG5" s="21">
        <f>SUM(E5:AE5)</f>
        <v>2191102</v>
      </c>
    </row>
    <row r="6" spans="1:33" x14ac:dyDescent="0.3">
      <c r="A6" s="168" t="s">
        <v>18</v>
      </c>
      <c r="B6" s="10"/>
      <c r="C6" s="23" t="s">
        <v>23</v>
      </c>
      <c r="D6" s="10"/>
      <c r="E6" s="15">
        <v>663</v>
      </c>
      <c r="F6" s="11"/>
      <c r="G6" s="15">
        <v>459</v>
      </c>
      <c r="H6" s="11"/>
      <c r="I6" s="11">
        <v>457</v>
      </c>
      <c r="J6" s="11"/>
      <c r="K6" s="11">
        <v>410</v>
      </c>
      <c r="L6" s="11"/>
      <c r="M6" s="15">
        <v>397</v>
      </c>
      <c r="N6" s="11"/>
      <c r="O6" s="15">
        <v>402</v>
      </c>
      <c r="P6" s="11"/>
      <c r="Q6" s="15">
        <v>352</v>
      </c>
      <c r="R6" s="11"/>
      <c r="S6" s="15">
        <v>337</v>
      </c>
      <c r="T6" s="11"/>
      <c r="U6" s="15">
        <v>313</v>
      </c>
      <c r="V6" s="11"/>
      <c r="W6" s="15">
        <v>306</v>
      </c>
      <c r="X6" s="11"/>
      <c r="Y6" s="15">
        <v>315</v>
      </c>
      <c r="Z6" s="11"/>
      <c r="AA6" s="15">
        <v>269</v>
      </c>
      <c r="AB6" s="11"/>
      <c r="AC6" s="15">
        <v>256</v>
      </c>
      <c r="AD6" s="11"/>
      <c r="AE6" s="11">
        <v>241</v>
      </c>
      <c r="AF6" s="11"/>
      <c r="AG6" s="20">
        <f t="shared" ref="AG6:AG22" si="0">SUM(E6:AE6)</f>
        <v>5177</v>
      </c>
    </row>
    <row r="7" spans="1:33" x14ac:dyDescent="0.3">
      <c r="A7" s="169"/>
      <c r="B7" s="10"/>
      <c r="C7" s="14" t="s">
        <v>24</v>
      </c>
      <c r="D7" s="10"/>
      <c r="E7" s="16">
        <v>68662</v>
      </c>
      <c r="F7" s="17"/>
      <c r="G7" s="16">
        <v>68597</v>
      </c>
      <c r="H7" s="17"/>
      <c r="I7" s="17">
        <v>65004</v>
      </c>
      <c r="J7" s="17"/>
      <c r="K7" s="17">
        <v>62666</v>
      </c>
      <c r="L7" s="17"/>
      <c r="M7" s="16">
        <v>62066</v>
      </c>
      <c r="N7" s="17"/>
      <c r="O7" s="16">
        <v>63000</v>
      </c>
      <c r="P7" s="17"/>
      <c r="Q7" s="16">
        <v>62474</v>
      </c>
      <c r="R7" s="17"/>
      <c r="S7" s="16">
        <v>61422</v>
      </c>
      <c r="T7" s="17"/>
      <c r="U7" s="16">
        <v>61285</v>
      </c>
      <c r="V7" s="17"/>
      <c r="W7" s="16">
        <v>62268</v>
      </c>
      <c r="X7" s="17"/>
      <c r="Y7" s="16">
        <v>59620</v>
      </c>
      <c r="Z7" s="17"/>
      <c r="AA7" s="16">
        <v>54743</v>
      </c>
      <c r="AB7" s="17"/>
      <c r="AC7" s="16">
        <v>54077</v>
      </c>
      <c r="AD7" s="17"/>
      <c r="AE7" s="16">
        <v>52298</v>
      </c>
      <c r="AF7" s="17"/>
      <c r="AG7" s="21">
        <f t="shared" si="0"/>
        <v>858182</v>
      </c>
    </row>
    <row r="8" spans="1:33" x14ac:dyDescent="0.3">
      <c r="A8" s="168" t="s">
        <v>19</v>
      </c>
      <c r="B8" s="10"/>
      <c r="C8" s="23" t="s">
        <v>23</v>
      </c>
      <c r="D8" s="10"/>
      <c r="E8" s="15">
        <v>838</v>
      </c>
      <c r="F8" s="11"/>
      <c r="G8" s="15">
        <v>800</v>
      </c>
      <c r="H8" s="11"/>
      <c r="I8" s="15">
        <v>760</v>
      </c>
      <c r="J8" s="11"/>
      <c r="K8" s="15">
        <v>679</v>
      </c>
      <c r="L8" s="11"/>
      <c r="M8" s="15">
        <v>617</v>
      </c>
      <c r="N8" s="11"/>
      <c r="O8" s="15">
        <v>606</v>
      </c>
      <c r="P8" s="11"/>
      <c r="Q8" s="15">
        <v>471</v>
      </c>
      <c r="R8" s="11"/>
      <c r="S8" s="15">
        <v>413</v>
      </c>
      <c r="T8" s="11"/>
      <c r="U8" s="15">
        <v>317</v>
      </c>
      <c r="V8" s="11"/>
      <c r="W8" s="15">
        <v>329</v>
      </c>
      <c r="X8" s="11"/>
      <c r="Y8" s="15">
        <v>310</v>
      </c>
      <c r="Z8" s="11"/>
      <c r="AA8" s="15">
        <v>315</v>
      </c>
      <c r="AB8" s="11"/>
      <c r="AC8" s="15">
        <v>316</v>
      </c>
      <c r="AD8" s="11"/>
      <c r="AE8" s="11">
        <v>270</v>
      </c>
      <c r="AF8" s="11"/>
      <c r="AG8" s="20">
        <f t="shared" si="0"/>
        <v>7041</v>
      </c>
    </row>
    <row r="9" spans="1:33" x14ac:dyDescent="0.3">
      <c r="A9" s="169"/>
      <c r="B9" s="10"/>
      <c r="C9" s="14" t="s">
        <v>24</v>
      </c>
      <c r="D9" s="10"/>
      <c r="E9" s="16">
        <v>40495</v>
      </c>
      <c r="F9" s="17"/>
      <c r="G9" s="16">
        <v>41521</v>
      </c>
      <c r="H9" s="17"/>
      <c r="I9" s="16">
        <v>38665</v>
      </c>
      <c r="J9" s="17"/>
      <c r="K9" s="16">
        <v>36205</v>
      </c>
      <c r="L9" s="17"/>
      <c r="M9" s="16">
        <v>33234</v>
      </c>
      <c r="N9" s="17"/>
      <c r="O9" s="16">
        <v>32736</v>
      </c>
      <c r="P9" s="17"/>
      <c r="Q9" s="16">
        <v>32979</v>
      </c>
      <c r="R9" s="17"/>
      <c r="S9" s="16">
        <v>31536</v>
      </c>
      <c r="T9" s="17"/>
      <c r="U9" s="16">
        <v>30764</v>
      </c>
      <c r="V9" s="17"/>
      <c r="W9" s="16">
        <v>30560</v>
      </c>
      <c r="X9" s="17"/>
      <c r="Y9" s="16">
        <v>28967</v>
      </c>
      <c r="Z9" s="17"/>
      <c r="AA9" s="16">
        <v>26350</v>
      </c>
      <c r="AB9" s="17"/>
      <c r="AC9" s="16">
        <v>25593</v>
      </c>
      <c r="AD9" s="17"/>
      <c r="AE9" s="16">
        <v>24298</v>
      </c>
      <c r="AF9" s="17"/>
      <c r="AG9" s="21">
        <f t="shared" si="0"/>
        <v>453903</v>
      </c>
    </row>
    <row r="10" spans="1:33" x14ac:dyDescent="0.3">
      <c r="A10" s="168" t="s">
        <v>20</v>
      </c>
      <c r="B10" s="10"/>
      <c r="C10" s="23" t="s">
        <v>23</v>
      </c>
      <c r="D10" s="10"/>
      <c r="E10" s="15">
        <v>711</v>
      </c>
      <c r="F10" s="11"/>
      <c r="G10" s="15">
        <v>674</v>
      </c>
      <c r="H10" s="11"/>
      <c r="I10" s="15">
        <v>660</v>
      </c>
      <c r="J10" s="11"/>
      <c r="K10" s="15">
        <v>578</v>
      </c>
      <c r="L10" s="11"/>
      <c r="M10" s="15">
        <v>535</v>
      </c>
      <c r="N10" s="11"/>
      <c r="O10" s="15">
        <v>563</v>
      </c>
      <c r="P10" s="11"/>
      <c r="Q10" s="15">
        <v>397</v>
      </c>
      <c r="R10" s="11"/>
      <c r="S10" s="15">
        <v>373</v>
      </c>
      <c r="T10" s="11"/>
      <c r="U10" s="15">
        <v>322</v>
      </c>
      <c r="V10" s="11"/>
      <c r="W10" s="15">
        <v>315</v>
      </c>
      <c r="X10" s="11"/>
      <c r="Y10" s="15">
        <v>284</v>
      </c>
      <c r="Z10" s="11"/>
      <c r="AA10" s="15">
        <v>257</v>
      </c>
      <c r="AB10" s="11"/>
      <c r="AC10" s="15">
        <v>242</v>
      </c>
      <c r="AD10" s="11"/>
      <c r="AE10" s="11">
        <v>256</v>
      </c>
      <c r="AF10" s="11"/>
      <c r="AG10" s="20">
        <f t="shared" si="0"/>
        <v>6167</v>
      </c>
    </row>
    <row r="11" spans="1:33" x14ac:dyDescent="0.3">
      <c r="A11" s="169"/>
      <c r="B11" s="10"/>
      <c r="C11" s="14" t="s">
        <v>24</v>
      </c>
      <c r="D11" s="10"/>
      <c r="E11" s="16">
        <v>56733</v>
      </c>
      <c r="F11" s="17"/>
      <c r="G11" s="16">
        <v>57173</v>
      </c>
      <c r="H11" s="17"/>
      <c r="I11" s="16">
        <v>52929</v>
      </c>
      <c r="J11" s="17"/>
      <c r="K11" s="16">
        <v>50109</v>
      </c>
      <c r="L11" s="17"/>
      <c r="M11" s="16">
        <v>45718</v>
      </c>
      <c r="N11" s="17"/>
      <c r="O11" s="16">
        <v>45744</v>
      </c>
      <c r="P11" s="17"/>
      <c r="Q11" s="16">
        <v>46109</v>
      </c>
      <c r="R11" s="17"/>
      <c r="S11" s="16">
        <v>44296</v>
      </c>
      <c r="T11" s="17"/>
      <c r="U11" s="16">
        <v>44083</v>
      </c>
      <c r="V11" s="17"/>
      <c r="W11" s="16">
        <v>44057</v>
      </c>
      <c r="X11" s="17"/>
      <c r="Y11" s="16">
        <v>42031</v>
      </c>
      <c r="Z11" s="17"/>
      <c r="AA11" s="16">
        <v>38588</v>
      </c>
      <c r="AB11" s="17"/>
      <c r="AC11" s="16">
        <v>37746</v>
      </c>
      <c r="AD11" s="17"/>
      <c r="AE11" s="16">
        <v>36812</v>
      </c>
      <c r="AF11" s="17"/>
      <c r="AG11" s="21">
        <f t="shared" si="0"/>
        <v>642128</v>
      </c>
    </row>
    <row r="12" spans="1:33" x14ac:dyDescent="0.3">
      <c r="A12" s="168" t="s">
        <v>21</v>
      </c>
      <c r="B12" s="10"/>
      <c r="C12" s="23" t="s">
        <v>23</v>
      </c>
      <c r="D12" s="10"/>
      <c r="E12" s="15">
        <v>652</v>
      </c>
      <c r="F12" s="11"/>
      <c r="G12" s="15">
        <v>781</v>
      </c>
      <c r="H12" s="11"/>
      <c r="I12" s="15">
        <v>579</v>
      </c>
      <c r="J12" s="11"/>
      <c r="K12" s="15">
        <v>553</v>
      </c>
      <c r="L12" s="11"/>
      <c r="M12" s="15">
        <v>475</v>
      </c>
      <c r="N12" s="11"/>
      <c r="O12" s="15">
        <v>446</v>
      </c>
      <c r="P12" s="11"/>
      <c r="Q12" s="15">
        <v>371</v>
      </c>
      <c r="R12" s="11"/>
      <c r="S12" s="15">
        <v>393</v>
      </c>
      <c r="T12" s="11"/>
      <c r="U12" s="15">
        <v>376</v>
      </c>
      <c r="V12" s="11"/>
      <c r="W12" s="15">
        <v>396</v>
      </c>
      <c r="X12" s="11"/>
      <c r="Y12" s="15">
        <v>333</v>
      </c>
      <c r="Z12" s="11"/>
      <c r="AA12" s="15">
        <v>364</v>
      </c>
      <c r="AB12" s="11"/>
      <c r="AC12" s="15">
        <v>351</v>
      </c>
      <c r="AD12" s="11"/>
      <c r="AE12" s="11">
        <v>356</v>
      </c>
      <c r="AF12" s="11"/>
      <c r="AG12" s="20">
        <f t="shared" si="0"/>
        <v>6426</v>
      </c>
    </row>
    <row r="13" spans="1:33" x14ac:dyDescent="0.3">
      <c r="A13" s="169"/>
      <c r="B13" s="10"/>
      <c r="C13" s="14" t="s">
        <v>24</v>
      </c>
      <c r="D13" s="10"/>
      <c r="E13" s="16">
        <v>10748</v>
      </c>
      <c r="F13" s="17"/>
      <c r="G13" s="16">
        <v>10556</v>
      </c>
      <c r="H13" s="17"/>
      <c r="I13" s="16">
        <v>10219</v>
      </c>
      <c r="J13" s="17"/>
      <c r="K13" s="16">
        <v>10212</v>
      </c>
      <c r="L13" s="17"/>
      <c r="M13" s="16">
        <v>9681</v>
      </c>
      <c r="N13" s="17"/>
      <c r="O13" s="16">
        <v>9830</v>
      </c>
      <c r="P13" s="17"/>
      <c r="Q13" s="16">
        <v>9440</v>
      </c>
      <c r="R13" s="17"/>
      <c r="S13" s="16">
        <v>9498</v>
      </c>
      <c r="T13" s="17"/>
      <c r="U13" s="16">
        <v>9104</v>
      </c>
      <c r="V13" s="17"/>
      <c r="W13" s="16">
        <v>9677</v>
      </c>
      <c r="X13" s="17"/>
      <c r="Y13" s="16">
        <v>9511</v>
      </c>
      <c r="Z13" s="17"/>
      <c r="AA13" s="16">
        <v>9640</v>
      </c>
      <c r="AB13" s="17"/>
      <c r="AC13" s="16">
        <v>9818</v>
      </c>
      <c r="AD13" s="17"/>
      <c r="AE13" s="16">
        <v>9878</v>
      </c>
      <c r="AF13" s="17"/>
      <c r="AG13" s="21">
        <f t="shared" si="0"/>
        <v>137812</v>
      </c>
    </row>
    <row r="14" spans="1:33" x14ac:dyDescent="0.3">
      <c r="A14" s="168" t="s">
        <v>22</v>
      </c>
      <c r="B14" s="10"/>
      <c r="C14" s="23" t="s">
        <v>23</v>
      </c>
      <c r="D14" s="10"/>
      <c r="E14" s="15">
        <v>380</v>
      </c>
      <c r="F14" s="11"/>
      <c r="G14" s="15">
        <v>445</v>
      </c>
      <c r="H14" s="11"/>
      <c r="I14" s="15">
        <v>292</v>
      </c>
      <c r="J14" s="11"/>
      <c r="K14" s="15">
        <v>257</v>
      </c>
      <c r="L14" s="11"/>
      <c r="M14" s="15">
        <v>311</v>
      </c>
      <c r="N14" s="11"/>
      <c r="O14" s="15">
        <v>312</v>
      </c>
      <c r="P14" s="11"/>
      <c r="Q14" s="15">
        <v>256</v>
      </c>
      <c r="R14" s="11"/>
      <c r="S14" s="15">
        <v>255</v>
      </c>
      <c r="T14" s="11"/>
      <c r="U14" s="15">
        <v>291</v>
      </c>
      <c r="V14" s="11"/>
      <c r="W14" s="15">
        <v>225</v>
      </c>
      <c r="X14" s="11"/>
      <c r="Y14" s="15">
        <v>256</v>
      </c>
      <c r="Z14" s="11"/>
      <c r="AA14" s="15">
        <v>212</v>
      </c>
      <c r="AB14" s="11"/>
      <c r="AC14" s="15">
        <v>200</v>
      </c>
      <c r="AD14" s="11"/>
      <c r="AE14" s="11">
        <v>222</v>
      </c>
      <c r="AF14" s="11"/>
      <c r="AG14" s="20">
        <f t="shared" si="0"/>
        <v>3914</v>
      </c>
    </row>
    <row r="15" spans="1:33" x14ac:dyDescent="0.3">
      <c r="A15" s="169"/>
      <c r="B15" s="12"/>
      <c r="C15" s="14" t="s">
        <v>24</v>
      </c>
      <c r="D15" s="12"/>
      <c r="E15" s="16">
        <v>10163</v>
      </c>
      <c r="F15" s="16"/>
      <c r="G15" s="16">
        <v>10030</v>
      </c>
      <c r="H15" s="16"/>
      <c r="I15" s="16">
        <v>9340</v>
      </c>
      <c r="J15" s="16"/>
      <c r="K15" s="16">
        <v>9749</v>
      </c>
      <c r="L15" s="16"/>
      <c r="M15" s="16">
        <v>10694</v>
      </c>
      <c r="N15" s="16"/>
      <c r="O15" s="16">
        <v>11232</v>
      </c>
      <c r="P15" s="16"/>
      <c r="Q15" s="16">
        <v>11085</v>
      </c>
      <c r="R15" s="16"/>
      <c r="S15" s="16">
        <v>11142</v>
      </c>
      <c r="T15" s="16"/>
      <c r="U15" s="16">
        <v>11222</v>
      </c>
      <c r="V15" s="16"/>
      <c r="W15" s="16">
        <v>11932</v>
      </c>
      <c r="X15" s="16"/>
      <c r="Y15" s="16">
        <v>11592</v>
      </c>
      <c r="Z15" s="16"/>
      <c r="AA15" s="16">
        <v>11259</v>
      </c>
      <c r="AB15" s="16"/>
      <c r="AC15" s="16">
        <v>11439</v>
      </c>
      <c r="AD15" s="16"/>
      <c r="AE15" s="16">
        <v>11929</v>
      </c>
      <c r="AF15" s="16"/>
      <c r="AG15" s="21">
        <f t="shared" si="0"/>
        <v>152808</v>
      </c>
    </row>
    <row r="16" spans="1:33" x14ac:dyDescent="0.3">
      <c r="A16" s="25"/>
      <c r="B16" s="28"/>
      <c r="C16" s="26"/>
      <c r="D16" s="28"/>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9"/>
    </row>
    <row r="17" spans="1:33" x14ac:dyDescent="0.3">
      <c r="A17" s="170" t="s">
        <v>25</v>
      </c>
      <c r="B17" s="10"/>
      <c r="C17" s="23" t="s">
        <v>23</v>
      </c>
      <c r="D17" s="10"/>
      <c r="E17" s="11">
        <f>SUM(E4,E8,E12)</f>
        <v>5342</v>
      </c>
      <c r="F17" s="11"/>
      <c r="G17" s="11">
        <f>SUM(G4,G8,G12)</f>
        <v>5402</v>
      </c>
      <c r="H17" s="11"/>
      <c r="I17" s="11">
        <f>SUM(I4,I8,I12)</f>
        <v>5154</v>
      </c>
      <c r="J17" s="11"/>
      <c r="K17" s="11">
        <f>SUM(K4,K8,K12)</f>
        <v>4877</v>
      </c>
      <c r="L17" s="11"/>
      <c r="M17" s="11">
        <f>SUM(M4,M8,M12)</f>
        <v>4575</v>
      </c>
      <c r="N17" s="11"/>
      <c r="O17" s="11">
        <f>SUM(O4,O8,O12)</f>
        <v>4392</v>
      </c>
      <c r="P17" s="11"/>
      <c r="Q17" s="11">
        <f>SUM(Q4,Q8,Q12)</f>
        <v>4126</v>
      </c>
      <c r="R17" s="11"/>
      <c r="S17" s="11">
        <f>SUM(S4,S8,S12)</f>
        <v>3766</v>
      </c>
      <c r="T17" s="11"/>
      <c r="U17" s="11">
        <f>SUM(U4,U8,U12)</f>
        <v>3311</v>
      </c>
      <c r="V17" s="11"/>
      <c r="W17" s="11">
        <f>SUM(W4,W8,W12)</f>
        <v>3268</v>
      </c>
      <c r="X17" s="11"/>
      <c r="Y17" s="11">
        <f>SUM(Y4,Y8,Y12)</f>
        <v>3005</v>
      </c>
      <c r="Z17" s="11"/>
      <c r="AA17" s="11">
        <f>SUM(AA4,AA8,AA12)</f>
        <v>3015</v>
      </c>
      <c r="AB17" s="11"/>
      <c r="AC17" s="11">
        <f>SUM(AC4,AC8,AC12)</f>
        <v>2703</v>
      </c>
      <c r="AD17" s="11"/>
      <c r="AE17" s="11">
        <f>SUM(AE4,AE8,AE12)</f>
        <v>2662</v>
      </c>
      <c r="AF17" s="11"/>
      <c r="AG17" s="20">
        <f t="shared" si="0"/>
        <v>55598</v>
      </c>
    </row>
    <row r="18" spans="1:33" x14ac:dyDescent="0.3">
      <c r="A18" s="169"/>
      <c r="B18" s="10"/>
      <c r="C18" s="14" t="s">
        <v>24</v>
      </c>
      <c r="D18" s="10"/>
      <c r="E18" s="16">
        <f>SUM(E5,E9,E13)</f>
        <v>237728</v>
      </c>
      <c r="F18" s="17"/>
      <c r="G18" s="16">
        <f>SUM(G5,G9,G13)</f>
        <v>242692</v>
      </c>
      <c r="H18" s="17"/>
      <c r="I18" s="16">
        <f>SUM(I5,I9,I13)</f>
        <v>229202</v>
      </c>
      <c r="J18" s="17"/>
      <c r="K18" s="16">
        <f>SUM(K5,K9,K13)</f>
        <v>220655</v>
      </c>
      <c r="L18" s="17"/>
      <c r="M18" s="16">
        <f>SUM(M5,M9,M13)</f>
        <v>216380</v>
      </c>
      <c r="N18" s="17"/>
      <c r="O18" s="16">
        <f>SUM(O5,O9,O13)</f>
        <v>212979</v>
      </c>
      <c r="P18" s="17"/>
      <c r="Q18" s="16">
        <f>SUM(Q5,Q9,Q13)</f>
        <v>206182</v>
      </c>
      <c r="R18" s="17"/>
      <c r="S18" s="16">
        <f>SUM(S5,S9,S13)</f>
        <v>193879</v>
      </c>
      <c r="T18" s="17"/>
      <c r="U18" s="16">
        <f>SUM(U5,U9,U13)</f>
        <v>190668</v>
      </c>
      <c r="V18" s="17"/>
      <c r="W18" s="16">
        <f>SUM(W5,W9,W13)</f>
        <v>186463</v>
      </c>
      <c r="X18" s="17"/>
      <c r="Y18" s="16">
        <f>SUM(Y5,Y9,Y13)</f>
        <v>178776</v>
      </c>
      <c r="Z18" s="17"/>
      <c r="AA18" s="16">
        <f>SUM(AA5,AA9,AA13)</f>
        <v>162274</v>
      </c>
      <c r="AB18" s="17"/>
      <c r="AC18" s="16">
        <f>SUM(AC5,AC9,AC13)</f>
        <v>154831</v>
      </c>
      <c r="AD18" s="17"/>
      <c r="AE18" s="16">
        <f>SUM(AE5,AE9,AE13)</f>
        <v>150108</v>
      </c>
      <c r="AF18" s="17"/>
      <c r="AG18" s="21">
        <f t="shared" si="0"/>
        <v>2782817</v>
      </c>
    </row>
    <row r="19" spans="1:33" x14ac:dyDescent="0.3">
      <c r="A19" s="170" t="s">
        <v>26</v>
      </c>
      <c r="B19" s="10"/>
      <c r="C19" s="23" t="s">
        <v>23</v>
      </c>
      <c r="D19" s="10"/>
      <c r="E19" s="15">
        <f>SUM(E6,E10,E14)</f>
        <v>1754</v>
      </c>
      <c r="F19" s="11"/>
      <c r="G19" s="15">
        <f>SUM(G6,G10,G14)</f>
        <v>1578</v>
      </c>
      <c r="H19" s="11"/>
      <c r="I19" s="15">
        <f>SUM(I6,I10,I14)</f>
        <v>1409</v>
      </c>
      <c r="J19" s="11"/>
      <c r="K19" s="15">
        <f>SUM(K6,K10,K14)</f>
        <v>1245</v>
      </c>
      <c r="L19" s="11"/>
      <c r="M19" s="15">
        <f>SUM(M6,M10,M14)</f>
        <v>1243</v>
      </c>
      <c r="N19" s="11"/>
      <c r="O19" s="15">
        <f>SUM(O6,O10,O14)</f>
        <v>1277</v>
      </c>
      <c r="P19" s="11"/>
      <c r="Q19" s="15">
        <f>SUM(Q6,Q10,Q14)</f>
        <v>1005</v>
      </c>
      <c r="R19" s="11"/>
      <c r="S19" s="15">
        <f>SUM(S6,S10,S14)</f>
        <v>965</v>
      </c>
      <c r="T19" s="11"/>
      <c r="U19" s="15">
        <f>SUM(U6,U10,U14)</f>
        <v>926</v>
      </c>
      <c r="V19" s="11"/>
      <c r="W19" s="15">
        <f>SUM(W6,W10,W14)</f>
        <v>846</v>
      </c>
      <c r="X19" s="11"/>
      <c r="Y19" s="15">
        <f>SUM(Y6,Y10,Y14)</f>
        <v>855</v>
      </c>
      <c r="Z19" s="11"/>
      <c r="AA19" s="15">
        <f>SUM(AA6,AA10,AA14)</f>
        <v>738</v>
      </c>
      <c r="AB19" s="11"/>
      <c r="AC19" s="15">
        <f>SUM(AC6,AC10,AC14)</f>
        <v>698</v>
      </c>
      <c r="AD19" s="11"/>
      <c r="AE19" s="15">
        <f>SUM(AE6,AE10,AE14)</f>
        <v>719</v>
      </c>
      <c r="AF19" s="11"/>
      <c r="AG19" s="20">
        <f t="shared" si="0"/>
        <v>15258</v>
      </c>
    </row>
    <row r="20" spans="1:33" x14ac:dyDescent="0.3">
      <c r="A20" s="169"/>
      <c r="B20" s="10"/>
      <c r="C20" s="14" t="s">
        <v>24</v>
      </c>
      <c r="D20" s="10"/>
      <c r="E20" s="16">
        <f>SUM(E7,E11,E15)</f>
        <v>135558</v>
      </c>
      <c r="F20" s="17"/>
      <c r="G20" s="16">
        <f>SUM(G7,G11,G15)</f>
        <v>135800</v>
      </c>
      <c r="H20" s="17"/>
      <c r="I20" s="16">
        <f>SUM(I7,I11,I15)</f>
        <v>127273</v>
      </c>
      <c r="J20" s="17"/>
      <c r="K20" s="16">
        <f>SUM(K7,K11,K15)</f>
        <v>122524</v>
      </c>
      <c r="L20" s="17"/>
      <c r="M20" s="16">
        <f>SUM(M7,M11,M15)</f>
        <v>118478</v>
      </c>
      <c r="N20" s="17"/>
      <c r="O20" s="16">
        <f>SUM(O7,O11,O15)</f>
        <v>119976</v>
      </c>
      <c r="P20" s="17"/>
      <c r="Q20" s="16">
        <f>SUM(Q7,Q11,Q15)</f>
        <v>119668</v>
      </c>
      <c r="R20" s="17"/>
      <c r="S20" s="16">
        <f>SUM(S7,S11,S15)</f>
        <v>116860</v>
      </c>
      <c r="T20" s="17"/>
      <c r="U20" s="16">
        <f>SUM(U7,U11,U15)</f>
        <v>116590</v>
      </c>
      <c r="V20" s="17"/>
      <c r="W20" s="16">
        <f>SUM(W7,W11,W15)</f>
        <v>118257</v>
      </c>
      <c r="X20" s="17"/>
      <c r="Y20" s="16">
        <f>SUM(Y7,Y11,Y15)</f>
        <v>113243</v>
      </c>
      <c r="Z20" s="17"/>
      <c r="AA20" s="16">
        <f>SUM(AA7,AA11,AA15)</f>
        <v>104590</v>
      </c>
      <c r="AB20" s="17"/>
      <c r="AC20" s="16">
        <f>SUM(AC7,AC11,AC15)</f>
        <v>103262</v>
      </c>
      <c r="AD20" s="17"/>
      <c r="AE20" s="16">
        <f>SUM(AE7,AE11,AE15)</f>
        <v>101039</v>
      </c>
      <c r="AF20" s="17"/>
      <c r="AG20" s="21">
        <f t="shared" si="0"/>
        <v>1653118</v>
      </c>
    </row>
    <row r="21" spans="1:33" x14ac:dyDescent="0.3">
      <c r="A21" s="170" t="s">
        <v>0</v>
      </c>
      <c r="B21" s="10"/>
      <c r="C21" s="23" t="s">
        <v>23</v>
      </c>
      <c r="D21" s="10"/>
      <c r="E21" s="22">
        <f>SUM(E17,E19)</f>
        <v>7096</v>
      </c>
      <c r="F21" s="20"/>
      <c r="G21" s="22">
        <f t="shared" ref="G21:AC21" si="1">SUM(G17,G19)</f>
        <v>6980</v>
      </c>
      <c r="H21" s="20">
        <f t="shared" si="1"/>
        <v>0</v>
      </c>
      <c r="I21" s="20">
        <f t="shared" si="1"/>
        <v>6563</v>
      </c>
      <c r="J21" s="20">
        <f t="shared" si="1"/>
        <v>0</v>
      </c>
      <c r="K21" s="20">
        <f t="shared" si="1"/>
        <v>6122</v>
      </c>
      <c r="L21" s="20">
        <f t="shared" si="1"/>
        <v>0</v>
      </c>
      <c r="M21" s="22">
        <f t="shared" si="1"/>
        <v>5818</v>
      </c>
      <c r="N21" s="20">
        <f t="shared" si="1"/>
        <v>0</v>
      </c>
      <c r="O21" s="20">
        <f t="shared" si="1"/>
        <v>5669</v>
      </c>
      <c r="P21" s="20">
        <f t="shared" si="1"/>
        <v>0</v>
      </c>
      <c r="Q21" s="20">
        <f t="shared" si="1"/>
        <v>5131</v>
      </c>
      <c r="R21" s="20">
        <f t="shared" si="1"/>
        <v>0</v>
      </c>
      <c r="S21" s="20">
        <f t="shared" si="1"/>
        <v>4731</v>
      </c>
      <c r="T21" s="20">
        <f t="shared" si="1"/>
        <v>0</v>
      </c>
      <c r="U21" s="20">
        <f t="shared" si="1"/>
        <v>4237</v>
      </c>
      <c r="V21" s="20">
        <f t="shared" si="1"/>
        <v>0</v>
      </c>
      <c r="W21" s="20">
        <f t="shared" si="1"/>
        <v>4114</v>
      </c>
      <c r="X21" s="20">
        <f t="shared" si="1"/>
        <v>0</v>
      </c>
      <c r="Y21" s="20">
        <f t="shared" si="1"/>
        <v>3860</v>
      </c>
      <c r="Z21" s="20">
        <f t="shared" si="1"/>
        <v>0</v>
      </c>
      <c r="AA21" s="20">
        <f t="shared" si="1"/>
        <v>3753</v>
      </c>
      <c r="AB21" s="20">
        <f t="shared" si="1"/>
        <v>0</v>
      </c>
      <c r="AC21" s="20">
        <f t="shared" si="1"/>
        <v>3401</v>
      </c>
      <c r="AD21" s="20">
        <f>SUM(AD4,AD6,AD8,AD10,AD12,AD14)</f>
        <v>0</v>
      </c>
      <c r="AE21" s="20">
        <f t="shared" ref="AE21" si="2">SUM(AE17,AE19)</f>
        <v>3381</v>
      </c>
      <c r="AF21" s="20"/>
      <c r="AG21" s="20">
        <f t="shared" si="0"/>
        <v>70856</v>
      </c>
    </row>
    <row r="22" spans="1:33" x14ac:dyDescent="0.3">
      <c r="A22" s="169"/>
      <c r="B22" s="12"/>
      <c r="C22" s="14" t="s">
        <v>24</v>
      </c>
      <c r="D22" s="12"/>
      <c r="E22" s="24">
        <f>SUM(E18,E20)</f>
        <v>373286</v>
      </c>
      <c r="F22" s="21"/>
      <c r="G22" s="24">
        <f t="shared" ref="G22:AC22" si="3">SUM(G18,G20)</f>
        <v>378492</v>
      </c>
      <c r="H22" s="24">
        <f t="shared" si="3"/>
        <v>0</v>
      </c>
      <c r="I22" s="24">
        <f t="shared" si="3"/>
        <v>356475</v>
      </c>
      <c r="J22" s="24">
        <f t="shared" si="3"/>
        <v>0</v>
      </c>
      <c r="K22" s="24">
        <f t="shared" si="3"/>
        <v>343179</v>
      </c>
      <c r="L22" s="24">
        <f t="shared" si="3"/>
        <v>0</v>
      </c>
      <c r="M22" s="24">
        <f t="shared" si="3"/>
        <v>334858</v>
      </c>
      <c r="N22" s="24">
        <f t="shared" si="3"/>
        <v>0</v>
      </c>
      <c r="O22" s="24">
        <f t="shared" si="3"/>
        <v>332955</v>
      </c>
      <c r="P22" s="24">
        <f t="shared" si="3"/>
        <v>0</v>
      </c>
      <c r="Q22" s="24">
        <f t="shared" si="3"/>
        <v>325850</v>
      </c>
      <c r="R22" s="24">
        <f t="shared" si="3"/>
        <v>0</v>
      </c>
      <c r="S22" s="24">
        <f t="shared" si="3"/>
        <v>310739</v>
      </c>
      <c r="T22" s="24">
        <f t="shared" si="3"/>
        <v>0</v>
      </c>
      <c r="U22" s="24">
        <f t="shared" si="3"/>
        <v>307258</v>
      </c>
      <c r="V22" s="24">
        <f t="shared" si="3"/>
        <v>0</v>
      </c>
      <c r="W22" s="24">
        <f t="shared" si="3"/>
        <v>304720</v>
      </c>
      <c r="X22" s="24">
        <f t="shared" si="3"/>
        <v>0</v>
      </c>
      <c r="Y22" s="24">
        <f t="shared" si="3"/>
        <v>292019</v>
      </c>
      <c r="Z22" s="24">
        <f t="shared" si="3"/>
        <v>0</v>
      </c>
      <c r="AA22" s="24">
        <f t="shared" si="3"/>
        <v>266864</v>
      </c>
      <c r="AB22" s="24">
        <f t="shared" si="3"/>
        <v>0</v>
      </c>
      <c r="AC22" s="24">
        <f t="shared" si="3"/>
        <v>258093</v>
      </c>
      <c r="AD22" s="21">
        <f>SUM(AD5,AD7,AD9,AD11,AD13,AD15)</f>
        <v>0</v>
      </c>
      <c r="AE22" s="24">
        <f t="shared" ref="AE22" si="4">SUM(AE18,AE20)</f>
        <v>251147</v>
      </c>
      <c r="AF22" s="21"/>
      <c r="AG22" s="21">
        <f t="shared" si="0"/>
        <v>4435935</v>
      </c>
    </row>
    <row r="23" spans="1:33" x14ac:dyDescent="0.3">
      <c r="A23" s="1"/>
      <c r="B23" s="1"/>
      <c r="C23" s="1"/>
      <c r="D23" s="1"/>
      <c r="E23" s="7"/>
      <c r="F23" s="7"/>
      <c r="G23" s="7"/>
      <c r="H23" s="7"/>
      <c r="I23" s="7"/>
      <c r="J23" s="7"/>
      <c r="K23" s="7"/>
      <c r="L23" s="7"/>
      <c r="M23" s="7"/>
      <c r="N23" s="7"/>
      <c r="O23" s="4"/>
      <c r="P23" s="4"/>
      <c r="Q23" s="4"/>
      <c r="R23" s="4"/>
      <c r="S23" s="4"/>
      <c r="T23" s="4"/>
      <c r="U23" s="4"/>
      <c r="V23" s="4"/>
      <c r="W23" s="4"/>
      <c r="X23" s="4"/>
      <c r="Y23" s="7"/>
      <c r="Z23" s="7"/>
      <c r="AA23" s="7"/>
      <c r="AB23" s="7"/>
      <c r="AC23" s="7"/>
      <c r="AD23" s="7"/>
      <c r="AE23" s="7"/>
      <c r="AF23" s="7"/>
      <c r="AG23" s="7"/>
    </row>
    <row r="24" spans="1:33" x14ac:dyDescent="0.3">
      <c r="A24" s="1"/>
      <c r="B24" s="1"/>
      <c r="C24" s="1"/>
      <c r="D24" s="1"/>
      <c r="E24" s="5"/>
      <c r="F24" s="5"/>
      <c r="G24" s="1"/>
      <c r="H24" s="1"/>
      <c r="I24" s="1"/>
      <c r="J24" s="1"/>
      <c r="K24" s="1"/>
      <c r="L24" s="1"/>
      <c r="M24" s="1"/>
      <c r="N24" s="1"/>
      <c r="O24" s="1"/>
      <c r="P24" s="1"/>
      <c r="Q24" s="1"/>
      <c r="R24" s="1"/>
      <c r="S24" s="1"/>
      <c r="T24" s="1"/>
      <c r="U24" s="1"/>
      <c r="V24" s="1"/>
      <c r="W24" s="1"/>
      <c r="X24" s="1"/>
      <c r="Y24" s="1"/>
      <c r="Z24" s="1"/>
      <c r="AA24" s="1"/>
      <c r="AB24" s="1"/>
      <c r="AC24" s="1"/>
      <c r="AD24" s="1"/>
      <c r="AE24" s="1"/>
      <c r="AF24" s="1"/>
      <c r="AG24" s="1"/>
    </row>
    <row r="26" spans="1:33" x14ac:dyDescent="0.3">
      <c r="I26" s="19"/>
    </row>
  </sheetData>
  <mergeCells count="12">
    <mergeCell ref="A10:A11"/>
    <mergeCell ref="A12:A13"/>
    <mergeCell ref="A14:A15"/>
    <mergeCell ref="A21:A22"/>
    <mergeCell ref="A1:AG1"/>
    <mergeCell ref="A2:AG2"/>
    <mergeCell ref="A4:A5"/>
    <mergeCell ref="A6:A7"/>
    <mergeCell ref="A8:A9"/>
    <mergeCell ref="A3:C3"/>
    <mergeCell ref="A17:A18"/>
    <mergeCell ref="A19:A20"/>
  </mergeCells>
  <pageMargins left="0.23622047244094491" right="0.23622047244094491" top="0.74803149606299213" bottom="0.74803149606299213" header="0.31496062992125984" footer="0.31496062992125984"/>
  <pageSetup paperSize="9" scale="8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0"/>
  <sheetViews>
    <sheetView workbookViewId="0">
      <pane ySplit="1" topLeftCell="A2" activePane="bottomLeft" state="frozen"/>
      <selection pane="bottomLeft" activeCell="A2" sqref="A2:N2"/>
    </sheetView>
  </sheetViews>
  <sheetFormatPr defaultRowHeight="14.4" x14ac:dyDescent="0.3"/>
  <cols>
    <col min="1" max="1" width="3.77734375" style="112" customWidth="1"/>
    <col min="2" max="2" width="0" style="117" hidden="1" customWidth="1"/>
    <col min="3" max="3" width="8.88671875" style="117"/>
    <col min="4" max="4" width="8.44140625" style="117" bestFit="1" customWidth="1"/>
    <col min="5" max="5" width="4.88671875" style="139" bestFit="1" customWidth="1"/>
    <col min="6" max="6" width="7.109375" style="117" bestFit="1" customWidth="1"/>
    <col min="7" max="7" width="8.5546875" style="117" bestFit="1" customWidth="1"/>
    <col min="8" max="8" width="7.6640625" style="117" bestFit="1" customWidth="1"/>
    <col min="9" max="9" width="7.109375" style="117" bestFit="1" customWidth="1"/>
    <col min="10" max="10" width="8.5546875" style="117" bestFit="1" customWidth="1"/>
    <col min="11" max="11" width="7" style="117" bestFit="1" customWidth="1"/>
    <col min="12" max="12" width="7.5546875" style="117" bestFit="1" customWidth="1"/>
    <col min="13" max="13" width="8.21875" style="117" bestFit="1" customWidth="1"/>
    <col min="14" max="14" width="6.77734375" style="117" customWidth="1"/>
    <col min="15" max="16384" width="8.88671875" style="117"/>
  </cols>
  <sheetData>
    <row r="1" spans="1:15" x14ac:dyDescent="0.3">
      <c r="A1" s="192" t="s">
        <v>150</v>
      </c>
      <c r="B1" s="193"/>
      <c r="C1" s="193"/>
      <c r="D1" s="193"/>
      <c r="E1" s="193"/>
      <c r="F1" s="193"/>
      <c r="G1" s="193"/>
      <c r="H1" s="193"/>
      <c r="I1" s="193"/>
      <c r="J1" s="193"/>
      <c r="K1" s="193"/>
      <c r="L1" s="193"/>
      <c r="M1" s="193"/>
      <c r="N1" s="193"/>
      <c r="O1" s="116"/>
    </row>
    <row r="2" spans="1:15" ht="15" thickBot="1" x14ac:dyDescent="0.35">
      <c r="A2" s="194" t="s">
        <v>44</v>
      </c>
      <c r="B2" s="193"/>
      <c r="C2" s="193"/>
      <c r="D2" s="193"/>
      <c r="E2" s="193"/>
      <c r="F2" s="193"/>
      <c r="G2" s="193"/>
      <c r="H2" s="193"/>
      <c r="I2" s="193"/>
      <c r="J2" s="193"/>
      <c r="K2" s="193"/>
      <c r="L2" s="193"/>
      <c r="M2" s="193"/>
      <c r="N2" s="193"/>
      <c r="O2" s="116"/>
    </row>
    <row r="3" spans="1:15" ht="15" thickBot="1" x14ac:dyDescent="0.35">
      <c r="A3" s="181" t="s">
        <v>151</v>
      </c>
      <c r="B3" s="182"/>
      <c r="C3" s="183"/>
      <c r="D3" s="187" t="s">
        <v>152</v>
      </c>
      <c r="E3" s="188"/>
      <c r="F3" s="188"/>
      <c r="G3" s="188"/>
      <c r="H3" s="188"/>
      <c r="I3" s="188"/>
      <c r="J3" s="188"/>
      <c r="K3" s="188"/>
      <c r="L3" s="188"/>
      <c r="M3" s="189"/>
      <c r="N3" s="190" t="s">
        <v>36</v>
      </c>
      <c r="O3" s="116"/>
    </row>
    <row r="4" spans="1:15" ht="39.6" customHeight="1" thickBot="1" x14ac:dyDescent="0.35">
      <c r="A4" s="184"/>
      <c r="B4" s="185"/>
      <c r="C4" s="186"/>
      <c r="D4" s="118" t="s">
        <v>153</v>
      </c>
      <c r="E4" s="119" t="s">
        <v>154</v>
      </c>
      <c r="F4" s="119" t="s">
        <v>155</v>
      </c>
      <c r="G4" s="119" t="s">
        <v>156</v>
      </c>
      <c r="H4" s="119" t="s">
        <v>157</v>
      </c>
      <c r="I4" s="119" t="s">
        <v>158</v>
      </c>
      <c r="J4" s="119" t="s">
        <v>159</v>
      </c>
      <c r="K4" s="119" t="s">
        <v>160</v>
      </c>
      <c r="L4" s="119" t="s">
        <v>161</v>
      </c>
      <c r="M4" s="119" t="s">
        <v>162</v>
      </c>
      <c r="N4" s="191"/>
      <c r="O4" s="116"/>
    </row>
    <row r="5" spans="1:15" x14ac:dyDescent="0.3">
      <c r="A5" s="195" t="s">
        <v>163</v>
      </c>
      <c r="B5" s="198" t="s">
        <v>164</v>
      </c>
      <c r="C5" s="120" t="s">
        <v>165</v>
      </c>
      <c r="D5" s="121">
        <v>0</v>
      </c>
      <c r="E5" s="122">
        <v>3</v>
      </c>
      <c r="F5" s="122">
        <v>0</v>
      </c>
      <c r="G5" s="122">
        <v>0</v>
      </c>
      <c r="H5" s="122">
        <v>0</v>
      </c>
      <c r="I5" s="122">
        <v>2</v>
      </c>
      <c r="J5" s="122">
        <v>0</v>
      </c>
      <c r="K5" s="122">
        <v>0</v>
      </c>
      <c r="L5" s="107"/>
      <c r="M5" s="122">
        <v>0</v>
      </c>
      <c r="N5" s="123">
        <v>5</v>
      </c>
      <c r="O5" s="116"/>
    </row>
    <row r="6" spans="1:15" x14ac:dyDescent="0.3">
      <c r="A6" s="196"/>
      <c r="B6" s="193"/>
      <c r="C6" s="124" t="s">
        <v>166</v>
      </c>
      <c r="D6" s="125">
        <v>0</v>
      </c>
      <c r="E6" s="126">
        <v>1</v>
      </c>
      <c r="F6" s="126">
        <v>0</v>
      </c>
      <c r="G6" s="126">
        <v>0</v>
      </c>
      <c r="H6" s="126">
        <v>0</v>
      </c>
      <c r="I6" s="126">
        <v>0</v>
      </c>
      <c r="J6" s="126">
        <v>0</v>
      </c>
      <c r="K6" s="126">
        <v>0</v>
      </c>
      <c r="L6" s="108"/>
      <c r="M6" s="126">
        <v>0</v>
      </c>
      <c r="N6" s="127">
        <v>1</v>
      </c>
      <c r="O6" s="116"/>
    </row>
    <row r="7" spans="1:15" x14ac:dyDescent="0.3">
      <c r="A7" s="196"/>
      <c r="B7" s="193"/>
      <c r="C7" s="124" t="s">
        <v>167</v>
      </c>
      <c r="D7" s="125">
        <v>0</v>
      </c>
      <c r="E7" s="126">
        <v>4</v>
      </c>
      <c r="F7" s="126">
        <v>3</v>
      </c>
      <c r="G7" s="126">
        <v>1</v>
      </c>
      <c r="H7" s="126">
        <v>0</v>
      </c>
      <c r="I7" s="126">
        <v>3</v>
      </c>
      <c r="J7" s="126">
        <v>1</v>
      </c>
      <c r="K7" s="126">
        <v>0</v>
      </c>
      <c r="L7" s="108"/>
      <c r="M7" s="126">
        <v>0</v>
      </c>
      <c r="N7" s="127">
        <v>12</v>
      </c>
      <c r="O7" s="116"/>
    </row>
    <row r="8" spans="1:15" x14ac:dyDescent="0.3">
      <c r="A8" s="196"/>
      <c r="B8" s="193"/>
      <c r="C8" s="124" t="s">
        <v>168</v>
      </c>
      <c r="D8" s="125">
        <v>0</v>
      </c>
      <c r="E8" s="126">
        <v>2</v>
      </c>
      <c r="F8" s="126">
        <v>0</v>
      </c>
      <c r="G8" s="126">
        <v>0</v>
      </c>
      <c r="H8" s="126">
        <v>0</v>
      </c>
      <c r="I8" s="126">
        <v>0</v>
      </c>
      <c r="J8" s="126">
        <v>1</v>
      </c>
      <c r="K8" s="126">
        <v>1</v>
      </c>
      <c r="L8" s="108"/>
      <c r="M8" s="126">
        <v>0</v>
      </c>
      <c r="N8" s="127">
        <v>4</v>
      </c>
      <c r="O8" s="116"/>
    </row>
    <row r="9" spans="1:15" ht="16.8" x14ac:dyDescent="0.3">
      <c r="A9" s="196"/>
      <c r="B9" s="193"/>
      <c r="C9" s="124" t="s">
        <v>169</v>
      </c>
      <c r="D9" s="125">
        <v>0</v>
      </c>
      <c r="E9" s="126">
        <v>0</v>
      </c>
      <c r="F9" s="126">
        <v>0</v>
      </c>
      <c r="G9" s="126">
        <v>0</v>
      </c>
      <c r="H9" s="126">
        <v>0</v>
      </c>
      <c r="I9" s="126">
        <v>0</v>
      </c>
      <c r="J9" s="126">
        <v>0</v>
      </c>
      <c r="K9" s="126">
        <v>0</v>
      </c>
      <c r="L9" s="108"/>
      <c r="M9" s="126">
        <v>1</v>
      </c>
      <c r="N9" s="127">
        <v>1</v>
      </c>
      <c r="O9" s="116"/>
    </row>
    <row r="10" spans="1:15" ht="16.8" x14ac:dyDescent="0.3">
      <c r="A10" s="196"/>
      <c r="B10" s="193"/>
      <c r="C10" s="124" t="s">
        <v>170</v>
      </c>
      <c r="D10" s="125">
        <v>0</v>
      </c>
      <c r="E10" s="126">
        <v>4</v>
      </c>
      <c r="F10" s="126">
        <v>1</v>
      </c>
      <c r="G10" s="126">
        <v>2</v>
      </c>
      <c r="H10" s="126">
        <v>0</v>
      </c>
      <c r="I10" s="126">
        <v>1</v>
      </c>
      <c r="J10" s="126">
        <v>0</v>
      </c>
      <c r="K10" s="126">
        <v>0</v>
      </c>
      <c r="L10" s="108"/>
      <c r="M10" s="126">
        <v>0</v>
      </c>
      <c r="N10" s="127">
        <v>8</v>
      </c>
      <c r="O10" s="116"/>
    </row>
    <row r="11" spans="1:15" x14ac:dyDescent="0.3">
      <c r="A11" s="196"/>
      <c r="B11" s="193"/>
      <c r="C11" s="124" t="s">
        <v>171</v>
      </c>
      <c r="D11" s="125">
        <v>0</v>
      </c>
      <c r="E11" s="126">
        <v>0</v>
      </c>
      <c r="F11" s="126">
        <v>0</v>
      </c>
      <c r="G11" s="126">
        <v>0</v>
      </c>
      <c r="H11" s="126">
        <v>0</v>
      </c>
      <c r="I11" s="126">
        <v>0</v>
      </c>
      <c r="J11" s="126">
        <v>1</v>
      </c>
      <c r="K11" s="126">
        <v>0</v>
      </c>
      <c r="L11" s="108"/>
      <c r="M11" s="126">
        <v>0</v>
      </c>
      <c r="N11" s="127">
        <v>1</v>
      </c>
      <c r="O11" s="116"/>
    </row>
    <row r="12" spans="1:15" x14ac:dyDescent="0.3">
      <c r="A12" s="196"/>
      <c r="B12" s="193"/>
      <c r="C12" s="124" t="s">
        <v>172</v>
      </c>
      <c r="D12" s="125">
        <v>0</v>
      </c>
      <c r="E12" s="126">
        <v>3</v>
      </c>
      <c r="F12" s="126">
        <v>0</v>
      </c>
      <c r="G12" s="126">
        <v>0</v>
      </c>
      <c r="H12" s="126">
        <v>0</v>
      </c>
      <c r="I12" s="126">
        <v>2</v>
      </c>
      <c r="J12" s="126">
        <v>2</v>
      </c>
      <c r="K12" s="126">
        <v>0</v>
      </c>
      <c r="L12" s="108"/>
      <c r="M12" s="126">
        <v>0</v>
      </c>
      <c r="N12" s="127">
        <v>7</v>
      </c>
      <c r="O12" s="116"/>
    </row>
    <row r="13" spans="1:15" x14ac:dyDescent="0.3">
      <c r="A13" s="196"/>
      <c r="B13" s="193"/>
      <c r="C13" s="124" t="s">
        <v>173</v>
      </c>
      <c r="D13" s="125">
        <v>1</v>
      </c>
      <c r="E13" s="126">
        <v>0</v>
      </c>
      <c r="F13" s="126">
        <v>0</v>
      </c>
      <c r="G13" s="126">
        <v>0</v>
      </c>
      <c r="H13" s="126">
        <v>0</v>
      </c>
      <c r="I13" s="126">
        <v>0</v>
      </c>
      <c r="J13" s="126">
        <v>0</v>
      </c>
      <c r="K13" s="126">
        <v>0</v>
      </c>
      <c r="L13" s="108"/>
      <c r="M13" s="126">
        <v>1</v>
      </c>
      <c r="N13" s="127">
        <v>2</v>
      </c>
      <c r="O13" s="116"/>
    </row>
    <row r="14" spans="1:15" x14ac:dyDescent="0.3">
      <c r="A14" s="196"/>
      <c r="B14" s="193"/>
      <c r="C14" s="124" t="s">
        <v>174</v>
      </c>
      <c r="D14" s="125">
        <v>0</v>
      </c>
      <c r="E14" s="126">
        <v>3</v>
      </c>
      <c r="F14" s="126">
        <v>3</v>
      </c>
      <c r="G14" s="126">
        <v>0</v>
      </c>
      <c r="H14" s="126">
        <v>1</v>
      </c>
      <c r="I14" s="126">
        <v>0</v>
      </c>
      <c r="J14" s="126">
        <v>0</v>
      </c>
      <c r="K14" s="126">
        <v>2</v>
      </c>
      <c r="L14" s="108"/>
      <c r="M14" s="126">
        <v>1</v>
      </c>
      <c r="N14" s="127">
        <v>10</v>
      </c>
      <c r="O14" s="116"/>
    </row>
    <row r="15" spans="1:15" x14ac:dyDescent="0.3">
      <c r="A15" s="196"/>
      <c r="B15" s="193"/>
      <c r="C15" s="124" t="s">
        <v>175</v>
      </c>
      <c r="D15" s="125">
        <v>0</v>
      </c>
      <c r="E15" s="126">
        <v>3</v>
      </c>
      <c r="F15" s="126">
        <v>1</v>
      </c>
      <c r="G15" s="126">
        <v>1</v>
      </c>
      <c r="H15" s="126">
        <v>0</v>
      </c>
      <c r="I15" s="126">
        <v>0</v>
      </c>
      <c r="J15" s="126">
        <v>0</v>
      </c>
      <c r="K15" s="126">
        <v>1</v>
      </c>
      <c r="L15" s="108"/>
      <c r="M15" s="126">
        <v>0</v>
      </c>
      <c r="N15" s="127">
        <v>6</v>
      </c>
      <c r="O15" s="116"/>
    </row>
    <row r="16" spans="1:15" x14ac:dyDescent="0.3">
      <c r="A16" s="196"/>
      <c r="B16" s="193"/>
      <c r="C16" s="124" t="s">
        <v>176</v>
      </c>
      <c r="D16" s="125">
        <v>0</v>
      </c>
      <c r="E16" s="126">
        <v>0</v>
      </c>
      <c r="F16" s="126">
        <v>1</v>
      </c>
      <c r="G16" s="126">
        <v>1</v>
      </c>
      <c r="H16" s="126">
        <v>0</v>
      </c>
      <c r="I16" s="126">
        <v>0</v>
      </c>
      <c r="J16" s="126">
        <v>0</v>
      </c>
      <c r="K16" s="126">
        <v>0</v>
      </c>
      <c r="L16" s="108"/>
      <c r="M16" s="126">
        <v>0</v>
      </c>
      <c r="N16" s="127">
        <v>2</v>
      </c>
      <c r="O16" s="116"/>
    </row>
    <row r="17" spans="1:15" x14ac:dyDescent="0.3">
      <c r="A17" s="196"/>
      <c r="B17" s="193"/>
      <c r="C17" s="124" t="s">
        <v>177</v>
      </c>
      <c r="D17" s="125">
        <v>0</v>
      </c>
      <c r="E17" s="126">
        <v>2</v>
      </c>
      <c r="F17" s="126">
        <v>0</v>
      </c>
      <c r="G17" s="126">
        <v>0</v>
      </c>
      <c r="H17" s="126">
        <v>0</v>
      </c>
      <c r="I17" s="126">
        <v>0</v>
      </c>
      <c r="J17" s="126">
        <v>1</v>
      </c>
      <c r="K17" s="126">
        <v>0</v>
      </c>
      <c r="L17" s="108"/>
      <c r="M17" s="126">
        <v>0</v>
      </c>
      <c r="N17" s="127">
        <v>3</v>
      </c>
      <c r="O17" s="116"/>
    </row>
    <row r="18" spans="1:15" x14ac:dyDescent="0.3">
      <c r="A18" s="196"/>
      <c r="B18" s="193"/>
      <c r="C18" s="160" t="s">
        <v>178</v>
      </c>
      <c r="D18" s="161">
        <v>0</v>
      </c>
      <c r="E18" s="156">
        <v>1</v>
      </c>
      <c r="F18" s="156">
        <v>0</v>
      </c>
      <c r="G18" s="156">
        <v>0</v>
      </c>
      <c r="H18" s="156">
        <v>0</v>
      </c>
      <c r="I18" s="156">
        <v>0</v>
      </c>
      <c r="J18" s="156">
        <v>1</v>
      </c>
      <c r="K18" s="156">
        <v>0</v>
      </c>
      <c r="L18" s="162"/>
      <c r="M18" s="156">
        <v>0</v>
      </c>
      <c r="N18" s="157">
        <v>2</v>
      </c>
      <c r="O18" s="116"/>
    </row>
    <row r="19" spans="1:15" s="132" customFormat="1" x14ac:dyDescent="0.3">
      <c r="A19" s="197"/>
      <c r="B19" s="199" t="s">
        <v>36</v>
      </c>
      <c r="C19" s="200"/>
      <c r="D19" s="128">
        <v>1</v>
      </c>
      <c r="E19" s="129">
        <v>26</v>
      </c>
      <c r="F19" s="129">
        <v>9</v>
      </c>
      <c r="G19" s="129">
        <v>5</v>
      </c>
      <c r="H19" s="129">
        <v>1</v>
      </c>
      <c r="I19" s="129">
        <v>8</v>
      </c>
      <c r="J19" s="129">
        <v>7</v>
      </c>
      <c r="K19" s="129">
        <v>4</v>
      </c>
      <c r="L19" s="113"/>
      <c r="M19" s="129">
        <v>3</v>
      </c>
      <c r="N19" s="130">
        <v>64</v>
      </c>
      <c r="O19" s="131"/>
    </row>
    <row r="20" spans="1:15" x14ac:dyDescent="0.3">
      <c r="A20" s="201" t="s">
        <v>179</v>
      </c>
      <c r="B20" s="202" t="s">
        <v>164</v>
      </c>
      <c r="C20" s="133" t="s">
        <v>165</v>
      </c>
      <c r="D20" s="134">
        <v>0</v>
      </c>
      <c r="E20" s="135">
        <v>12</v>
      </c>
      <c r="F20" s="135">
        <v>5</v>
      </c>
      <c r="G20" s="135">
        <v>0</v>
      </c>
      <c r="H20" s="135">
        <v>0</v>
      </c>
      <c r="I20" s="135">
        <v>0</v>
      </c>
      <c r="J20" s="135">
        <v>0</v>
      </c>
      <c r="K20" s="135">
        <v>1</v>
      </c>
      <c r="L20" s="135">
        <v>0</v>
      </c>
      <c r="M20" s="135">
        <v>0</v>
      </c>
      <c r="N20" s="136">
        <v>18</v>
      </c>
      <c r="O20" s="116"/>
    </row>
    <row r="21" spans="1:15" x14ac:dyDescent="0.3">
      <c r="A21" s="196"/>
      <c r="B21" s="193"/>
      <c r="C21" s="124" t="s">
        <v>166</v>
      </c>
      <c r="D21" s="125">
        <v>0</v>
      </c>
      <c r="E21" s="126">
        <v>5</v>
      </c>
      <c r="F21" s="126">
        <v>0</v>
      </c>
      <c r="G21" s="126">
        <v>0</v>
      </c>
      <c r="H21" s="126">
        <v>0</v>
      </c>
      <c r="I21" s="126">
        <v>0</v>
      </c>
      <c r="J21" s="126">
        <v>0</v>
      </c>
      <c r="K21" s="126">
        <v>0</v>
      </c>
      <c r="L21" s="126">
        <v>0</v>
      </c>
      <c r="M21" s="126">
        <v>0</v>
      </c>
      <c r="N21" s="127">
        <v>5</v>
      </c>
      <c r="O21" s="116"/>
    </row>
    <row r="22" spans="1:15" x14ac:dyDescent="0.3">
      <c r="A22" s="196"/>
      <c r="B22" s="193"/>
      <c r="C22" s="124" t="s">
        <v>167</v>
      </c>
      <c r="D22" s="125">
        <v>0</v>
      </c>
      <c r="E22" s="126">
        <v>22</v>
      </c>
      <c r="F22" s="126">
        <v>3</v>
      </c>
      <c r="G22" s="126">
        <v>1</v>
      </c>
      <c r="H22" s="126">
        <v>0</v>
      </c>
      <c r="I22" s="126">
        <v>2</v>
      </c>
      <c r="J22" s="126">
        <v>0</v>
      </c>
      <c r="K22" s="126">
        <v>0</v>
      </c>
      <c r="L22" s="126">
        <v>0</v>
      </c>
      <c r="M22" s="126">
        <v>0</v>
      </c>
      <c r="N22" s="127">
        <v>28</v>
      </c>
      <c r="O22" s="116"/>
    </row>
    <row r="23" spans="1:15" ht="16.8" x14ac:dyDescent="0.3">
      <c r="A23" s="196"/>
      <c r="B23" s="193"/>
      <c r="C23" s="124" t="s">
        <v>180</v>
      </c>
      <c r="D23" s="125">
        <v>0</v>
      </c>
      <c r="E23" s="126">
        <v>0</v>
      </c>
      <c r="F23" s="126">
        <v>0</v>
      </c>
      <c r="G23" s="126">
        <v>0</v>
      </c>
      <c r="H23" s="126">
        <v>0</v>
      </c>
      <c r="I23" s="126">
        <v>1</v>
      </c>
      <c r="J23" s="126">
        <v>0</v>
      </c>
      <c r="K23" s="126">
        <v>0</v>
      </c>
      <c r="L23" s="126">
        <v>0</v>
      </c>
      <c r="M23" s="126">
        <v>0</v>
      </c>
      <c r="N23" s="127">
        <v>1</v>
      </c>
      <c r="O23" s="116"/>
    </row>
    <row r="24" spans="1:15" x14ac:dyDescent="0.3">
      <c r="A24" s="196"/>
      <c r="B24" s="193"/>
      <c r="C24" s="124" t="s">
        <v>168</v>
      </c>
      <c r="D24" s="125">
        <v>1</v>
      </c>
      <c r="E24" s="126">
        <v>9</v>
      </c>
      <c r="F24" s="126">
        <v>2</v>
      </c>
      <c r="G24" s="126">
        <v>1</v>
      </c>
      <c r="H24" s="126">
        <v>2</v>
      </c>
      <c r="I24" s="126">
        <v>0</v>
      </c>
      <c r="J24" s="126">
        <v>0</v>
      </c>
      <c r="K24" s="126">
        <v>1</v>
      </c>
      <c r="L24" s="126">
        <v>0</v>
      </c>
      <c r="M24" s="126">
        <v>0</v>
      </c>
      <c r="N24" s="127">
        <v>16</v>
      </c>
      <c r="O24" s="116"/>
    </row>
    <row r="25" spans="1:15" ht="16.8" x14ac:dyDescent="0.3">
      <c r="A25" s="196"/>
      <c r="B25" s="193"/>
      <c r="C25" s="124" t="s">
        <v>169</v>
      </c>
      <c r="D25" s="125">
        <v>0</v>
      </c>
      <c r="E25" s="126">
        <v>2</v>
      </c>
      <c r="F25" s="126">
        <v>0</v>
      </c>
      <c r="G25" s="126">
        <v>0</v>
      </c>
      <c r="H25" s="126">
        <v>0</v>
      </c>
      <c r="I25" s="126">
        <v>0</v>
      </c>
      <c r="J25" s="126">
        <v>0</v>
      </c>
      <c r="K25" s="126">
        <v>0</v>
      </c>
      <c r="L25" s="126">
        <v>0</v>
      </c>
      <c r="M25" s="126">
        <v>2</v>
      </c>
      <c r="N25" s="127">
        <v>4</v>
      </c>
      <c r="O25" s="116"/>
    </row>
    <row r="26" spans="1:15" ht="16.8" x14ac:dyDescent="0.3">
      <c r="A26" s="196"/>
      <c r="B26" s="193"/>
      <c r="C26" s="124" t="s">
        <v>170</v>
      </c>
      <c r="D26" s="125">
        <v>0</v>
      </c>
      <c r="E26" s="126">
        <v>10</v>
      </c>
      <c r="F26" s="126">
        <v>0</v>
      </c>
      <c r="G26" s="126">
        <v>1</v>
      </c>
      <c r="H26" s="126">
        <v>0</v>
      </c>
      <c r="I26" s="126">
        <v>1</v>
      </c>
      <c r="J26" s="126">
        <v>1</v>
      </c>
      <c r="K26" s="126">
        <v>2</v>
      </c>
      <c r="L26" s="126">
        <v>0</v>
      </c>
      <c r="M26" s="126">
        <v>0</v>
      </c>
      <c r="N26" s="127">
        <v>15</v>
      </c>
      <c r="O26" s="116"/>
    </row>
    <row r="27" spans="1:15" x14ac:dyDescent="0.3">
      <c r="A27" s="196"/>
      <c r="B27" s="193"/>
      <c r="C27" s="124" t="s">
        <v>171</v>
      </c>
      <c r="D27" s="125">
        <v>0</v>
      </c>
      <c r="E27" s="126">
        <v>4</v>
      </c>
      <c r="F27" s="126">
        <v>1</v>
      </c>
      <c r="G27" s="126">
        <v>1</v>
      </c>
      <c r="H27" s="126">
        <v>0</v>
      </c>
      <c r="I27" s="126">
        <v>1</v>
      </c>
      <c r="J27" s="126">
        <v>0</v>
      </c>
      <c r="K27" s="126">
        <v>0</v>
      </c>
      <c r="L27" s="126">
        <v>0</v>
      </c>
      <c r="M27" s="126">
        <v>0</v>
      </c>
      <c r="N27" s="127">
        <v>7</v>
      </c>
      <c r="O27" s="116"/>
    </row>
    <row r="28" spans="1:15" x14ac:dyDescent="0.3">
      <c r="A28" s="196"/>
      <c r="B28" s="193"/>
      <c r="C28" s="124" t="s">
        <v>172</v>
      </c>
      <c r="D28" s="125">
        <v>0</v>
      </c>
      <c r="E28" s="126">
        <v>11</v>
      </c>
      <c r="F28" s="126">
        <v>4</v>
      </c>
      <c r="G28" s="126">
        <v>0</v>
      </c>
      <c r="H28" s="126">
        <v>0</v>
      </c>
      <c r="I28" s="126">
        <v>0</v>
      </c>
      <c r="J28" s="126">
        <v>0</v>
      </c>
      <c r="K28" s="126">
        <v>0</v>
      </c>
      <c r="L28" s="126">
        <v>0</v>
      </c>
      <c r="M28" s="126">
        <v>1</v>
      </c>
      <c r="N28" s="127">
        <v>16</v>
      </c>
      <c r="O28" s="116"/>
    </row>
    <row r="29" spans="1:15" x14ac:dyDescent="0.3">
      <c r="A29" s="196"/>
      <c r="B29" s="193"/>
      <c r="C29" s="124" t="s">
        <v>174</v>
      </c>
      <c r="D29" s="125">
        <v>1</v>
      </c>
      <c r="E29" s="126">
        <v>20</v>
      </c>
      <c r="F29" s="126">
        <v>3</v>
      </c>
      <c r="G29" s="126">
        <v>0</v>
      </c>
      <c r="H29" s="126">
        <v>0</v>
      </c>
      <c r="I29" s="126">
        <v>1</v>
      </c>
      <c r="J29" s="126">
        <v>0</v>
      </c>
      <c r="K29" s="126">
        <v>0</v>
      </c>
      <c r="L29" s="126">
        <v>0</v>
      </c>
      <c r="M29" s="126">
        <v>0</v>
      </c>
      <c r="N29" s="127">
        <v>25</v>
      </c>
      <c r="O29" s="116"/>
    </row>
    <row r="30" spans="1:15" x14ac:dyDescent="0.3">
      <c r="A30" s="196"/>
      <c r="B30" s="193"/>
      <c r="C30" s="124" t="s">
        <v>175</v>
      </c>
      <c r="D30" s="125">
        <v>0</v>
      </c>
      <c r="E30" s="126">
        <v>8</v>
      </c>
      <c r="F30" s="126">
        <v>0</v>
      </c>
      <c r="G30" s="126">
        <v>0</v>
      </c>
      <c r="H30" s="126">
        <v>0</v>
      </c>
      <c r="I30" s="126">
        <v>0</v>
      </c>
      <c r="J30" s="126">
        <v>0</v>
      </c>
      <c r="K30" s="126">
        <v>1</v>
      </c>
      <c r="L30" s="126">
        <v>1</v>
      </c>
      <c r="M30" s="126">
        <v>0</v>
      </c>
      <c r="N30" s="127">
        <v>10</v>
      </c>
      <c r="O30" s="116"/>
    </row>
    <row r="31" spans="1:15" x14ac:dyDescent="0.3">
      <c r="A31" s="196"/>
      <c r="B31" s="193"/>
      <c r="C31" s="124" t="s">
        <v>181</v>
      </c>
      <c r="D31" s="125">
        <v>0</v>
      </c>
      <c r="E31" s="126">
        <v>2</v>
      </c>
      <c r="F31" s="126">
        <v>0</v>
      </c>
      <c r="G31" s="126">
        <v>0</v>
      </c>
      <c r="H31" s="126">
        <v>0</v>
      </c>
      <c r="I31" s="126">
        <v>1</v>
      </c>
      <c r="J31" s="126">
        <v>0</v>
      </c>
      <c r="K31" s="126">
        <v>0</v>
      </c>
      <c r="L31" s="126">
        <v>0</v>
      </c>
      <c r="M31" s="126">
        <v>0</v>
      </c>
      <c r="N31" s="127">
        <v>3</v>
      </c>
      <c r="O31" s="116"/>
    </row>
    <row r="32" spans="1:15" x14ac:dyDescent="0.3">
      <c r="A32" s="196"/>
      <c r="B32" s="193"/>
      <c r="C32" s="124" t="s">
        <v>182</v>
      </c>
      <c r="D32" s="125">
        <v>0</v>
      </c>
      <c r="E32" s="126">
        <v>6</v>
      </c>
      <c r="F32" s="126">
        <v>0</v>
      </c>
      <c r="G32" s="126">
        <v>1</v>
      </c>
      <c r="H32" s="126">
        <v>0</v>
      </c>
      <c r="I32" s="126">
        <v>1</v>
      </c>
      <c r="J32" s="126">
        <v>0</v>
      </c>
      <c r="K32" s="126">
        <v>0</v>
      </c>
      <c r="L32" s="126">
        <v>0</v>
      </c>
      <c r="M32" s="126">
        <v>0</v>
      </c>
      <c r="N32" s="127">
        <v>8</v>
      </c>
      <c r="O32" s="116"/>
    </row>
    <row r="33" spans="1:15" x14ac:dyDescent="0.3">
      <c r="A33" s="196"/>
      <c r="B33" s="193"/>
      <c r="C33" s="124" t="s">
        <v>176</v>
      </c>
      <c r="D33" s="125">
        <v>0</v>
      </c>
      <c r="E33" s="126">
        <v>1</v>
      </c>
      <c r="F33" s="126">
        <v>0</v>
      </c>
      <c r="G33" s="126">
        <v>1</v>
      </c>
      <c r="H33" s="126">
        <v>0</v>
      </c>
      <c r="I33" s="126">
        <v>0</v>
      </c>
      <c r="J33" s="126">
        <v>1</v>
      </c>
      <c r="K33" s="126">
        <v>0</v>
      </c>
      <c r="L33" s="126">
        <v>0</v>
      </c>
      <c r="M33" s="126">
        <v>0</v>
      </c>
      <c r="N33" s="127">
        <v>3</v>
      </c>
      <c r="O33" s="116"/>
    </row>
    <row r="34" spans="1:15" x14ac:dyDescent="0.3">
      <c r="A34" s="196"/>
      <c r="B34" s="193"/>
      <c r="C34" s="124" t="s">
        <v>177</v>
      </c>
      <c r="D34" s="125">
        <v>0</v>
      </c>
      <c r="E34" s="126">
        <v>13</v>
      </c>
      <c r="F34" s="126">
        <v>0</v>
      </c>
      <c r="G34" s="126">
        <v>1</v>
      </c>
      <c r="H34" s="126">
        <v>1</v>
      </c>
      <c r="I34" s="126">
        <v>0</v>
      </c>
      <c r="J34" s="126">
        <v>0</v>
      </c>
      <c r="K34" s="126">
        <v>0</v>
      </c>
      <c r="L34" s="126">
        <v>1</v>
      </c>
      <c r="M34" s="126">
        <v>0</v>
      </c>
      <c r="N34" s="127">
        <v>16</v>
      </c>
      <c r="O34" s="116"/>
    </row>
    <row r="35" spans="1:15" x14ac:dyDescent="0.3">
      <c r="A35" s="196"/>
      <c r="B35" s="193"/>
      <c r="C35" s="124" t="s">
        <v>178</v>
      </c>
      <c r="D35" s="161">
        <v>0</v>
      </c>
      <c r="E35" s="156">
        <v>4</v>
      </c>
      <c r="F35" s="156">
        <v>0</v>
      </c>
      <c r="G35" s="156">
        <v>0</v>
      </c>
      <c r="H35" s="156">
        <v>0</v>
      </c>
      <c r="I35" s="156">
        <v>1</v>
      </c>
      <c r="J35" s="156">
        <v>1</v>
      </c>
      <c r="K35" s="156">
        <v>0</v>
      </c>
      <c r="L35" s="156">
        <v>0</v>
      </c>
      <c r="M35" s="156">
        <v>0</v>
      </c>
      <c r="N35" s="157">
        <v>6</v>
      </c>
      <c r="O35" s="116"/>
    </row>
    <row r="36" spans="1:15" s="132" customFormat="1" x14ac:dyDescent="0.3">
      <c r="A36" s="197"/>
      <c r="B36" s="199" t="s">
        <v>36</v>
      </c>
      <c r="C36" s="200"/>
      <c r="D36" s="128">
        <v>2</v>
      </c>
      <c r="E36" s="129">
        <v>129</v>
      </c>
      <c r="F36" s="129">
        <v>18</v>
      </c>
      <c r="G36" s="129">
        <v>7</v>
      </c>
      <c r="H36" s="129">
        <v>3</v>
      </c>
      <c r="I36" s="129">
        <v>9</v>
      </c>
      <c r="J36" s="129">
        <v>3</v>
      </c>
      <c r="K36" s="129">
        <v>5</v>
      </c>
      <c r="L36" s="129">
        <v>2</v>
      </c>
      <c r="M36" s="129">
        <v>3</v>
      </c>
      <c r="N36" s="130">
        <v>181</v>
      </c>
      <c r="O36" s="131"/>
    </row>
    <row r="37" spans="1:15" x14ac:dyDescent="0.3">
      <c r="A37" s="201" t="s">
        <v>183</v>
      </c>
      <c r="B37" s="202" t="s">
        <v>164</v>
      </c>
      <c r="C37" s="133" t="s">
        <v>165</v>
      </c>
      <c r="D37" s="134">
        <v>0</v>
      </c>
      <c r="E37" s="135">
        <v>9</v>
      </c>
      <c r="F37" s="135">
        <v>1</v>
      </c>
      <c r="G37" s="135">
        <v>0</v>
      </c>
      <c r="H37" s="135">
        <v>0</v>
      </c>
      <c r="I37" s="135">
        <v>7</v>
      </c>
      <c r="J37" s="135">
        <v>0</v>
      </c>
      <c r="K37" s="135">
        <v>0</v>
      </c>
      <c r="L37" s="135">
        <v>0</v>
      </c>
      <c r="M37" s="135">
        <v>0</v>
      </c>
      <c r="N37" s="136">
        <v>17</v>
      </c>
      <c r="O37" s="116"/>
    </row>
    <row r="38" spans="1:15" x14ac:dyDescent="0.3">
      <c r="A38" s="196"/>
      <c r="B38" s="193"/>
      <c r="C38" s="124" t="s">
        <v>166</v>
      </c>
      <c r="D38" s="125">
        <v>0</v>
      </c>
      <c r="E38" s="126">
        <v>7</v>
      </c>
      <c r="F38" s="126">
        <v>2</v>
      </c>
      <c r="G38" s="126">
        <v>3</v>
      </c>
      <c r="H38" s="126">
        <v>0</v>
      </c>
      <c r="I38" s="126">
        <v>0</v>
      </c>
      <c r="J38" s="126">
        <v>0</v>
      </c>
      <c r="K38" s="126">
        <v>0</v>
      </c>
      <c r="L38" s="126">
        <v>0</v>
      </c>
      <c r="M38" s="126">
        <v>0</v>
      </c>
      <c r="N38" s="127">
        <v>12</v>
      </c>
      <c r="O38" s="116"/>
    </row>
    <row r="39" spans="1:15" x14ac:dyDescent="0.3">
      <c r="A39" s="196"/>
      <c r="B39" s="193"/>
      <c r="C39" s="124" t="s">
        <v>167</v>
      </c>
      <c r="D39" s="125">
        <v>0</v>
      </c>
      <c r="E39" s="126">
        <v>28</v>
      </c>
      <c r="F39" s="126">
        <v>2</v>
      </c>
      <c r="G39" s="126">
        <v>1</v>
      </c>
      <c r="H39" s="126">
        <v>1</v>
      </c>
      <c r="I39" s="126">
        <v>1</v>
      </c>
      <c r="J39" s="126">
        <v>1</v>
      </c>
      <c r="K39" s="126">
        <v>1</v>
      </c>
      <c r="L39" s="126">
        <v>1</v>
      </c>
      <c r="M39" s="126">
        <v>0</v>
      </c>
      <c r="N39" s="127">
        <v>36</v>
      </c>
      <c r="O39" s="116"/>
    </row>
    <row r="40" spans="1:15" ht="16.8" x14ac:dyDescent="0.3">
      <c r="A40" s="196"/>
      <c r="B40" s="193"/>
      <c r="C40" s="124" t="s">
        <v>180</v>
      </c>
      <c r="D40" s="125">
        <v>0</v>
      </c>
      <c r="E40" s="126">
        <v>1</v>
      </c>
      <c r="F40" s="126">
        <v>0</v>
      </c>
      <c r="G40" s="126">
        <v>0</v>
      </c>
      <c r="H40" s="126">
        <v>0</v>
      </c>
      <c r="I40" s="126">
        <v>1</v>
      </c>
      <c r="J40" s="126">
        <v>1</v>
      </c>
      <c r="K40" s="126">
        <v>0</v>
      </c>
      <c r="L40" s="126">
        <v>0</v>
      </c>
      <c r="M40" s="126">
        <v>0</v>
      </c>
      <c r="N40" s="127">
        <v>3</v>
      </c>
      <c r="O40" s="116"/>
    </row>
    <row r="41" spans="1:15" x14ac:dyDescent="0.3">
      <c r="A41" s="196"/>
      <c r="B41" s="193"/>
      <c r="C41" s="124" t="s">
        <v>184</v>
      </c>
      <c r="D41" s="125">
        <v>0</v>
      </c>
      <c r="E41" s="126">
        <v>1</v>
      </c>
      <c r="F41" s="126">
        <v>0</v>
      </c>
      <c r="G41" s="126">
        <v>0</v>
      </c>
      <c r="H41" s="126">
        <v>0</v>
      </c>
      <c r="I41" s="126">
        <v>0</v>
      </c>
      <c r="J41" s="126">
        <v>0</v>
      </c>
      <c r="K41" s="126">
        <v>0</v>
      </c>
      <c r="L41" s="126">
        <v>0</v>
      </c>
      <c r="M41" s="126">
        <v>0</v>
      </c>
      <c r="N41" s="127">
        <v>1</v>
      </c>
      <c r="O41" s="116"/>
    </row>
    <row r="42" spans="1:15" x14ac:dyDescent="0.3">
      <c r="A42" s="196"/>
      <c r="B42" s="193"/>
      <c r="C42" s="124" t="s">
        <v>168</v>
      </c>
      <c r="D42" s="125">
        <v>0</v>
      </c>
      <c r="E42" s="126">
        <v>6</v>
      </c>
      <c r="F42" s="126">
        <v>0</v>
      </c>
      <c r="G42" s="126">
        <v>1</v>
      </c>
      <c r="H42" s="126">
        <v>1</v>
      </c>
      <c r="I42" s="126">
        <v>1</v>
      </c>
      <c r="J42" s="126">
        <v>0</v>
      </c>
      <c r="K42" s="126">
        <v>0</v>
      </c>
      <c r="L42" s="126">
        <v>0</v>
      </c>
      <c r="M42" s="126">
        <v>2</v>
      </c>
      <c r="N42" s="127">
        <v>11</v>
      </c>
      <c r="O42" s="116"/>
    </row>
    <row r="43" spans="1:15" ht="16.8" x14ac:dyDescent="0.3">
      <c r="A43" s="196"/>
      <c r="B43" s="193"/>
      <c r="C43" s="124" t="s">
        <v>169</v>
      </c>
      <c r="D43" s="125">
        <v>0</v>
      </c>
      <c r="E43" s="126">
        <v>2</v>
      </c>
      <c r="F43" s="126">
        <v>1</v>
      </c>
      <c r="G43" s="126">
        <v>0</v>
      </c>
      <c r="H43" s="126">
        <v>0</v>
      </c>
      <c r="I43" s="126">
        <v>0</v>
      </c>
      <c r="J43" s="126">
        <v>0</v>
      </c>
      <c r="K43" s="126">
        <v>0</v>
      </c>
      <c r="L43" s="126">
        <v>0</v>
      </c>
      <c r="M43" s="126">
        <v>0</v>
      </c>
      <c r="N43" s="127">
        <v>3</v>
      </c>
      <c r="O43" s="116"/>
    </row>
    <row r="44" spans="1:15" ht="16.8" x14ac:dyDescent="0.3">
      <c r="A44" s="196"/>
      <c r="B44" s="193"/>
      <c r="C44" s="124" t="s">
        <v>170</v>
      </c>
      <c r="D44" s="125">
        <v>0</v>
      </c>
      <c r="E44" s="126">
        <v>12</v>
      </c>
      <c r="F44" s="126">
        <v>2</v>
      </c>
      <c r="G44" s="126">
        <v>2</v>
      </c>
      <c r="H44" s="126">
        <v>2</v>
      </c>
      <c r="I44" s="126">
        <v>0</v>
      </c>
      <c r="J44" s="126">
        <v>0</v>
      </c>
      <c r="K44" s="126">
        <v>1</v>
      </c>
      <c r="L44" s="126">
        <v>0</v>
      </c>
      <c r="M44" s="126">
        <v>0</v>
      </c>
      <c r="N44" s="127">
        <v>19</v>
      </c>
      <c r="O44" s="116"/>
    </row>
    <row r="45" spans="1:15" x14ac:dyDescent="0.3">
      <c r="A45" s="196"/>
      <c r="B45" s="193"/>
      <c r="C45" s="124" t="s">
        <v>171</v>
      </c>
      <c r="D45" s="125">
        <v>0</v>
      </c>
      <c r="E45" s="126">
        <v>8</v>
      </c>
      <c r="F45" s="126">
        <v>4</v>
      </c>
      <c r="G45" s="126">
        <v>0</v>
      </c>
      <c r="H45" s="126">
        <v>0</v>
      </c>
      <c r="I45" s="126">
        <v>1</v>
      </c>
      <c r="J45" s="126">
        <v>0</v>
      </c>
      <c r="K45" s="126">
        <v>0</v>
      </c>
      <c r="L45" s="126">
        <v>0</v>
      </c>
      <c r="M45" s="126">
        <v>0</v>
      </c>
      <c r="N45" s="127">
        <v>13</v>
      </c>
      <c r="O45" s="116"/>
    </row>
    <row r="46" spans="1:15" x14ac:dyDescent="0.3">
      <c r="A46" s="196"/>
      <c r="B46" s="193"/>
      <c r="C46" s="124" t="s">
        <v>172</v>
      </c>
      <c r="D46" s="125">
        <v>1</v>
      </c>
      <c r="E46" s="126">
        <v>11</v>
      </c>
      <c r="F46" s="126">
        <v>2</v>
      </c>
      <c r="G46" s="126">
        <v>0</v>
      </c>
      <c r="H46" s="126">
        <v>0</v>
      </c>
      <c r="I46" s="126">
        <v>2</v>
      </c>
      <c r="J46" s="126">
        <v>0</v>
      </c>
      <c r="K46" s="126">
        <v>1</v>
      </c>
      <c r="L46" s="126">
        <v>1</v>
      </c>
      <c r="M46" s="126">
        <v>1</v>
      </c>
      <c r="N46" s="127">
        <v>19</v>
      </c>
      <c r="O46" s="116"/>
    </row>
    <row r="47" spans="1:15" x14ac:dyDescent="0.3">
      <c r="A47" s="196"/>
      <c r="B47" s="193"/>
      <c r="C47" s="124" t="s">
        <v>173</v>
      </c>
      <c r="D47" s="125">
        <v>1</v>
      </c>
      <c r="E47" s="126">
        <v>3</v>
      </c>
      <c r="F47" s="126">
        <v>0</v>
      </c>
      <c r="G47" s="126">
        <v>0</v>
      </c>
      <c r="H47" s="126">
        <v>0</v>
      </c>
      <c r="I47" s="126">
        <v>0</v>
      </c>
      <c r="J47" s="126">
        <v>0</v>
      </c>
      <c r="K47" s="126">
        <v>0</v>
      </c>
      <c r="L47" s="126">
        <v>0</v>
      </c>
      <c r="M47" s="126">
        <v>0</v>
      </c>
      <c r="N47" s="127">
        <v>4</v>
      </c>
      <c r="O47" s="116"/>
    </row>
    <row r="48" spans="1:15" x14ac:dyDescent="0.3">
      <c r="A48" s="196"/>
      <c r="B48" s="193"/>
      <c r="C48" s="124" t="s">
        <v>174</v>
      </c>
      <c r="D48" s="125">
        <v>0</v>
      </c>
      <c r="E48" s="126">
        <v>19</v>
      </c>
      <c r="F48" s="126">
        <v>1</v>
      </c>
      <c r="G48" s="126">
        <v>2</v>
      </c>
      <c r="H48" s="126">
        <v>0</v>
      </c>
      <c r="I48" s="126">
        <v>0</v>
      </c>
      <c r="J48" s="126">
        <v>1</v>
      </c>
      <c r="K48" s="126">
        <v>2</v>
      </c>
      <c r="L48" s="126">
        <v>0</v>
      </c>
      <c r="M48" s="126">
        <v>1</v>
      </c>
      <c r="N48" s="127">
        <v>26</v>
      </c>
      <c r="O48" s="116"/>
    </row>
    <row r="49" spans="1:15" x14ac:dyDescent="0.3">
      <c r="A49" s="196"/>
      <c r="B49" s="193"/>
      <c r="C49" s="124" t="s">
        <v>175</v>
      </c>
      <c r="D49" s="125">
        <v>0</v>
      </c>
      <c r="E49" s="126">
        <v>3</v>
      </c>
      <c r="F49" s="126">
        <v>2</v>
      </c>
      <c r="G49" s="126">
        <v>1</v>
      </c>
      <c r="H49" s="126">
        <v>0</v>
      </c>
      <c r="I49" s="126">
        <v>0</v>
      </c>
      <c r="J49" s="126">
        <v>0</v>
      </c>
      <c r="K49" s="126">
        <v>0</v>
      </c>
      <c r="L49" s="126">
        <v>0</v>
      </c>
      <c r="M49" s="126">
        <v>0</v>
      </c>
      <c r="N49" s="127">
        <v>6</v>
      </c>
      <c r="O49" s="116"/>
    </row>
    <row r="50" spans="1:15" x14ac:dyDescent="0.3">
      <c r="A50" s="196"/>
      <c r="B50" s="193"/>
      <c r="C50" s="124" t="s">
        <v>181</v>
      </c>
      <c r="D50" s="125">
        <v>0</v>
      </c>
      <c r="E50" s="126">
        <v>2</v>
      </c>
      <c r="F50" s="126">
        <v>1</v>
      </c>
      <c r="G50" s="126">
        <v>1</v>
      </c>
      <c r="H50" s="126">
        <v>0</v>
      </c>
      <c r="I50" s="126">
        <v>0</v>
      </c>
      <c r="J50" s="126">
        <v>0</v>
      </c>
      <c r="K50" s="126">
        <v>0</v>
      </c>
      <c r="L50" s="126">
        <v>0</v>
      </c>
      <c r="M50" s="126">
        <v>0</v>
      </c>
      <c r="N50" s="127">
        <v>4</v>
      </c>
      <c r="O50" s="116"/>
    </row>
    <row r="51" spans="1:15" x14ac:dyDescent="0.3">
      <c r="A51" s="196"/>
      <c r="B51" s="193"/>
      <c r="C51" s="124" t="s">
        <v>182</v>
      </c>
      <c r="D51" s="125">
        <v>0</v>
      </c>
      <c r="E51" s="126">
        <v>5</v>
      </c>
      <c r="F51" s="126">
        <v>0</v>
      </c>
      <c r="G51" s="126">
        <v>0</v>
      </c>
      <c r="H51" s="126">
        <v>0</v>
      </c>
      <c r="I51" s="126">
        <v>0</v>
      </c>
      <c r="J51" s="126">
        <v>0</v>
      </c>
      <c r="K51" s="126">
        <v>0</v>
      </c>
      <c r="L51" s="126">
        <v>0</v>
      </c>
      <c r="M51" s="126">
        <v>0</v>
      </c>
      <c r="N51" s="127">
        <v>5</v>
      </c>
      <c r="O51" s="116"/>
    </row>
    <row r="52" spans="1:15" x14ac:dyDescent="0.3">
      <c r="A52" s="196"/>
      <c r="B52" s="193"/>
      <c r="C52" s="124" t="s">
        <v>185</v>
      </c>
      <c r="D52" s="125">
        <v>0</v>
      </c>
      <c r="E52" s="126">
        <v>1</v>
      </c>
      <c r="F52" s="126">
        <v>0</v>
      </c>
      <c r="G52" s="126">
        <v>0</v>
      </c>
      <c r="H52" s="126">
        <v>0</v>
      </c>
      <c r="I52" s="126">
        <v>1</v>
      </c>
      <c r="J52" s="126">
        <v>1</v>
      </c>
      <c r="K52" s="126">
        <v>0</v>
      </c>
      <c r="L52" s="126">
        <v>0</v>
      </c>
      <c r="M52" s="126">
        <v>0</v>
      </c>
      <c r="N52" s="127">
        <v>3</v>
      </c>
      <c r="O52" s="116"/>
    </row>
    <row r="53" spans="1:15" x14ac:dyDescent="0.3">
      <c r="A53" s="196"/>
      <c r="B53" s="193"/>
      <c r="C53" s="124" t="s">
        <v>176</v>
      </c>
      <c r="D53" s="125">
        <v>0</v>
      </c>
      <c r="E53" s="126">
        <v>5</v>
      </c>
      <c r="F53" s="126">
        <v>0</v>
      </c>
      <c r="G53" s="126">
        <v>0</v>
      </c>
      <c r="H53" s="126">
        <v>0</v>
      </c>
      <c r="I53" s="126">
        <v>0</v>
      </c>
      <c r="J53" s="126">
        <v>2</v>
      </c>
      <c r="K53" s="126">
        <v>0</v>
      </c>
      <c r="L53" s="126">
        <v>0</v>
      </c>
      <c r="M53" s="126">
        <v>0</v>
      </c>
      <c r="N53" s="127">
        <v>7</v>
      </c>
      <c r="O53" s="116"/>
    </row>
    <row r="54" spans="1:15" x14ac:dyDescent="0.3">
      <c r="A54" s="196"/>
      <c r="B54" s="193"/>
      <c r="C54" s="124" t="s">
        <v>177</v>
      </c>
      <c r="D54" s="125">
        <v>0</v>
      </c>
      <c r="E54" s="126">
        <v>10</v>
      </c>
      <c r="F54" s="126">
        <v>1</v>
      </c>
      <c r="G54" s="126">
        <v>0</v>
      </c>
      <c r="H54" s="126">
        <v>0</v>
      </c>
      <c r="I54" s="126">
        <v>0</v>
      </c>
      <c r="J54" s="126">
        <v>1</v>
      </c>
      <c r="K54" s="126">
        <v>0</v>
      </c>
      <c r="L54" s="126">
        <v>1</v>
      </c>
      <c r="M54" s="126">
        <v>0</v>
      </c>
      <c r="N54" s="127">
        <v>13</v>
      </c>
      <c r="O54" s="116"/>
    </row>
    <row r="55" spans="1:15" x14ac:dyDescent="0.3">
      <c r="A55" s="196"/>
      <c r="B55" s="193"/>
      <c r="C55" s="124" t="s">
        <v>178</v>
      </c>
      <c r="D55" s="161">
        <v>0</v>
      </c>
      <c r="E55" s="156">
        <v>2</v>
      </c>
      <c r="F55" s="156">
        <v>0</v>
      </c>
      <c r="G55" s="156">
        <v>1</v>
      </c>
      <c r="H55" s="156">
        <v>0</v>
      </c>
      <c r="I55" s="156">
        <v>0</v>
      </c>
      <c r="J55" s="156">
        <v>0</v>
      </c>
      <c r="K55" s="156">
        <v>0</v>
      </c>
      <c r="L55" s="156">
        <v>0</v>
      </c>
      <c r="M55" s="156">
        <v>0</v>
      </c>
      <c r="N55" s="157">
        <v>3</v>
      </c>
      <c r="O55" s="116"/>
    </row>
    <row r="56" spans="1:15" s="132" customFormat="1" x14ac:dyDescent="0.3">
      <c r="A56" s="197"/>
      <c r="B56" s="199" t="s">
        <v>36</v>
      </c>
      <c r="C56" s="200"/>
      <c r="D56" s="128">
        <v>2</v>
      </c>
      <c r="E56" s="129">
        <v>135</v>
      </c>
      <c r="F56" s="129">
        <v>19</v>
      </c>
      <c r="G56" s="129">
        <v>12</v>
      </c>
      <c r="H56" s="129">
        <v>4</v>
      </c>
      <c r="I56" s="129">
        <v>14</v>
      </c>
      <c r="J56" s="129">
        <v>7</v>
      </c>
      <c r="K56" s="129">
        <v>5</v>
      </c>
      <c r="L56" s="129">
        <v>3</v>
      </c>
      <c r="M56" s="129">
        <v>4</v>
      </c>
      <c r="N56" s="130">
        <v>205</v>
      </c>
      <c r="O56" s="131"/>
    </row>
    <row r="57" spans="1:15" x14ac:dyDescent="0.3">
      <c r="A57" s="201" t="s">
        <v>186</v>
      </c>
      <c r="B57" s="202" t="s">
        <v>164</v>
      </c>
      <c r="C57" s="133" t="s">
        <v>165</v>
      </c>
      <c r="D57" s="134">
        <v>0</v>
      </c>
      <c r="E57" s="135">
        <v>4</v>
      </c>
      <c r="F57" s="135">
        <v>3</v>
      </c>
      <c r="G57" s="135">
        <v>1</v>
      </c>
      <c r="H57" s="135">
        <v>0</v>
      </c>
      <c r="I57" s="135">
        <v>0</v>
      </c>
      <c r="J57" s="135">
        <v>0</v>
      </c>
      <c r="K57" s="135">
        <v>1</v>
      </c>
      <c r="L57" s="135">
        <v>0</v>
      </c>
      <c r="M57" s="135">
        <v>0</v>
      </c>
      <c r="N57" s="136">
        <v>9</v>
      </c>
      <c r="O57" s="116"/>
    </row>
    <row r="58" spans="1:15" x14ac:dyDescent="0.3">
      <c r="A58" s="196"/>
      <c r="B58" s="193"/>
      <c r="C58" s="124" t="s">
        <v>166</v>
      </c>
      <c r="D58" s="125">
        <v>0</v>
      </c>
      <c r="E58" s="126">
        <v>1</v>
      </c>
      <c r="F58" s="126">
        <v>0</v>
      </c>
      <c r="G58" s="126">
        <v>1</v>
      </c>
      <c r="H58" s="126">
        <v>0</v>
      </c>
      <c r="I58" s="126">
        <v>0</v>
      </c>
      <c r="J58" s="126">
        <v>0</v>
      </c>
      <c r="K58" s="126">
        <v>2</v>
      </c>
      <c r="L58" s="126">
        <v>0</v>
      </c>
      <c r="M58" s="126">
        <v>0</v>
      </c>
      <c r="N58" s="127">
        <v>4</v>
      </c>
      <c r="O58" s="116"/>
    </row>
    <row r="59" spans="1:15" x14ac:dyDescent="0.3">
      <c r="A59" s="196"/>
      <c r="B59" s="193"/>
      <c r="C59" s="124" t="s">
        <v>167</v>
      </c>
      <c r="D59" s="125">
        <v>0</v>
      </c>
      <c r="E59" s="126">
        <v>11</v>
      </c>
      <c r="F59" s="126">
        <v>1</v>
      </c>
      <c r="G59" s="126">
        <v>0</v>
      </c>
      <c r="H59" s="126">
        <v>1</v>
      </c>
      <c r="I59" s="126">
        <v>9</v>
      </c>
      <c r="J59" s="126">
        <v>0</v>
      </c>
      <c r="K59" s="126">
        <v>2</v>
      </c>
      <c r="L59" s="126">
        <v>1</v>
      </c>
      <c r="M59" s="126">
        <v>0</v>
      </c>
      <c r="N59" s="127">
        <v>25</v>
      </c>
      <c r="O59" s="116"/>
    </row>
    <row r="60" spans="1:15" x14ac:dyDescent="0.3">
      <c r="A60" s="196"/>
      <c r="B60" s="193"/>
      <c r="C60" s="124" t="s">
        <v>168</v>
      </c>
      <c r="D60" s="125">
        <v>0</v>
      </c>
      <c r="E60" s="126">
        <v>4</v>
      </c>
      <c r="F60" s="126">
        <v>2</v>
      </c>
      <c r="G60" s="126">
        <v>1</v>
      </c>
      <c r="H60" s="126">
        <v>0</v>
      </c>
      <c r="I60" s="126">
        <v>1</v>
      </c>
      <c r="J60" s="126">
        <v>0</v>
      </c>
      <c r="K60" s="126">
        <v>1</v>
      </c>
      <c r="L60" s="126">
        <v>0</v>
      </c>
      <c r="M60" s="126">
        <v>0</v>
      </c>
      <c r="N60" s="127">
        <v>9</v>
      </c>
      <c r="O60" s="116"/>
    </row>
    <row r="61" spans="1:15" ht="16.8" x14ac:dyDescent="0.3">
      <c r="A61" s="196"/>
      <c r="B61" s="193"/>
      <c r="C61" s="124" t="s">
        <v>169</v>
      </c>
      <c r="D61" s="125">
        <v>0</v>
      </c>
      <c r="E61" s="126">
        <v>0</v>
      </c>
      <c r="F61" s="126">
        <v>1</v>
      </c>
      <c r="G61" s="126">
        <v>0</v>
      </c>
      <c r="H61" s="126">
        <v>0</v>
      </c>
      <c r="I61" s="126">
        <v>0</v>
      </c>
      <c r="J61" s="126">
        <v>0</v>
      </c>
      <c r="K61" s="126">
        <v>0</v>
      </c>
      <c r="L61" s="126">
        <v>0</v>
      </c>
      <c r="M61" s="126">
        <v>0</v>
      </c>
      <c r="N61" s="127">
        <v>1</v>
      </c>
      <c r="O61" s="116"/>
    </row>
    <row r="62" spans="1:15" ht="16.8" x14ac:dyDescent="0.3">
      <c r="A62" s="196"/>
      <c r="B62" s="193"/>
      <c r="C62" s="124" t="s">
        <v>170</v>
      </c>
      <c r="D62" s="125">
        <v>0</v>
      </c>
      <c r="E62" s="126">
        <v>6</v>
      </c>
      <c r="F62" s="126">
        <v>0</v>
      </c>
      <c r="G62" s="126">
        <v>0</v>
      </c>
      <c r="H62" s="126">
        <v>0</v>
      </c>
      <c r="I62" s="126">
        <v>1</v>
      </c>
      <c r="J62" s="126">
        <v>1</v>
      </c>
      <c r="K62" s="126">
        <v>2</v>
      </c>
      <c r="L62" s="126">
        <v>0</v>
      </c>
      <c r="M62" s="126">
        <v>0</v>
      </c>
      <c r="N62" s="127">
        <v>10</v>
      </c>
      <c r="O62" s="116"/>
    </row>
    <row r="63" spans="1:15" x14ac:dyDescent="0.3">
      <c r="A63" s="196"/>
      <c r="B63" s="193"/>
      <c r="C63" s="124" t="s">
        <v>171</v>
      </c>
      <c r="D63" s="125">
        <v>0</v>
      </c>
      <c r="E63" s="126">
        <v>4</v>
      </c>
      <c r="F63" s="126">
        <v>1</v>
      </c>
      <c r="G63" s="126">
        <v>0</v>
      </c>
      <c r="H63" s="126">
        <v>0</v>
      </c>
      <c r="I63" s="126">
        <v>0</v>
      </c>
      <c r="J63" s="126">
        <v>0</v>
      </c>
      <c r="K63" s="126">
        <v>0</v>
      </c>
      <c r="L63" s="126">
        <v>0</v>
      </c>
      <c r="M63" s="126">
        <v>0</v>
      </c>
      <c r="N63" s="127">
        <v>5</v>
      </c>
      <c r="O63" s="116"/>
    </row>
    <row r="64" spans="1:15" x14ac:dyDescent="0.3">
      <c r="A64" s="196"/>
      <c r="B64" s="193"/>
      <c r="C64" s="124" t="s">
        <v>172</v>
      </c>
      <c r="D64" s="125">
        <v>2</v>
      </c>
      <c r="E64" s="126">
        <v>4</v>
      </c>
      <c r="F64" s="126">
        <v>1</v>
      </c>
      <c r="G64" s="126">
        <v>0</v>
      </c>
      <c r="H64" s="126">
        <v>0</v>
      </c>
      <c r="I64" s="126">
        <v>2</v>
      </c>
      <c r="J64" s="126">
        <v>0</v>
      </c>
      <c r="K64" s="126">
        <v>0</v>
      </c>
      <c r="L64" s="126">
        <v>0</v>
      </c>
      <c r="M64" s="126">
        <v>0</v>
      </c>
      <c r="N64" s="127">
        <v>9</v>
      </c>
      <c r="O64" s="116"/>
    </row>
    <row r="65" spans="1:15" x14ac:dyDescent="0.3">
      <c r="A65" s="196"/>
      <c r="B65" s="193"/>
      <c r="C65" s="124" t="s">
        <v>173</v>
      </c>
      <c r="D65" s="125">
        <v>1</v>
      </c>
      <c r="E65" s="126">
        <v>1</v>
      </c>
      <c r="F65" s="126">
        <v>0</v>
      </c>
      <c r="G65" s="126">
        <v>0</v>
      </c>
      <c r="H65" s="126">
        <v>0</v>
      </c>
      <c r="I65" s="126">
        <v>1</v>
      </c>
      <c r="J65" s="126">
        <v>0</v>
      </c>
      <c r="K65" s="126">
        <v>0</v>
      </c>
      <c r="L65" s="126">
        <v>0</v>
      </c>
      <c r="M65" s="126">
        <v>0</v>
      </c>
      <c r="N65" s="127">
        <v>3</v>
      </c>
      <c r="O65" s="116"/>
    </row>
    <row r="66" spans="1:15" x14ac:dyDescent="0.3">
      <c r="A66" s="196"/>
      <c r="B66" s="193"/>
      <c r="C66" s="124" t="s">
        <v>174</v>
      </c>
      <c r="D66" s="125">
        <v>3</v>
      </c>
      <c r="E66" s="126">
        <v>21</v>
      </c>
      <c r="F66" s="126">
        <v>0</v>
      </c>
      <c r="G66" s="126">
        <v>0</v>
      </c>
      <c r="H66" s="126">
        <v>0</v>
      </c>
      <c r="I66" s="126">
        <v>1</v>
      </c>
      <c r="J66" s="126">
        <v>1</v>
      </c>
      <c r="K66" s="126">
        <v>1</v>
      </c>
      <c r="L66" s="126">
        <v>0</v>
      </c>
      <c r="M66" s="126">
        <v>1</v>
      </c>
      <c r="N66" s="127">
        <v>28</v>
      </c>
      <c r="O66" s="116"/>
    </row>
    <row r="67" spans="1:15" x14ac:dyDescent="0.3">
      <c r="A67" s="196"/>
      <c r="B67" s="193"/>
      <c r="C67" s="124" t="s">
        <v>175</v>
      </c>
      <c r="D67" s="125">
        <v>0</v>
      </c>
      <c r="E67" s="126">
        <v>9</v>
      </c>
      <c r="F67" s="126">
        <v>1</v>
      </c>
      <c r="G67" s="126">
        <v>0</v>
      </c>
      <c r="H67" s="126">
        <v>0</v>
      </c>
      <c r="I67" s="126">
        <v>4</v>
      </c>
      <c r="J67" s="126">
        <v>4</v>
      </c>
      <c r="K67" s="126">
        <v>0</v>
      </c>
      <c r="L67" s="126">
        <v>0</v>
      </c>
      <c r="M67" s="126">
        <v>0</v>
      </c>
      <c r="N67" s="127">
        <v>18</v>
      </c>
      <c r="O67" s="116"/>
    </row>
    <row r="68" spans="1:15" x14ac:dyDescent="0.3">
      <c r="A68" s="196"/>
      <c r="B68" s="193"/>
      <c r="C68" s="124" t="s">
        <v>181</v>
      </c>
      <c r="D68" s="125">
        <v>0</v>
      </c>
      <c r="E68" s="126">
        <v>1</v>
      </c>
      <c r="F68" s="126">
        <v>0</v>
      </c>
      <c r="G68" s="126">
        <v>1</v>
      </c>
      <c r="H68" s="126">
        <v>0</v>
      </c>
      <c r="I68" s="126">
        <v>0</v>
      </c>
      <c r="J68" s="126">
        <v>0</v>
      </c>
      <c r="K68" s="126">
        <v>0</v>
      </c>
      <c r="L68" s="126">
        <v>0</v>
      </c>
      <c r="M68" s="126">
        <v>0</v>
      </c>
      <c r="N68" s="127">
        <v>2</v>
      </c>
      <c r="O68" s="116"/>
    </row>
    <row r="69" spans="1:15" x14ac:dyDescent="0.3">
      <c r="A69" s="196"/>
      <c r="B69" s="193"/>
      <c r="C69" s="124" t="s">
        <v>182</v>
      </c>
      <c r="D69" s="125">
        <v>0</v>
      </c>
      <c r="E69" s="126">
        <v>4</v>
      </c>
      <c r="F69" s="126">
        <v>0</v>
      </c>
      <c r="G69" s="126">
        <v>0</v>
      </c>
      <c r="H69" s="126">
        <v>0</v>
      </c>
      <c r="I69" s="126">
        <v>0</v>
      </c>
      <c r="J69" s="126">
        <v>1</v>
      </c>
      <c r="K69" s="126">
        <v>0</v>
      </c>
      <c r="L69" s="126">
        <v>0</v>
      </c>
      <c r="M69" s="126">
        <v>0</v>
      </c>
      <c r="N69" s="127">
        <v>5</v>
      </c>
      <c r="O69" s="116"/>
    </row>
    <row r="70" spans="1:15" x14ac:dyDescent="0.3">
      <c r="A70" s="196"/>
      <c r="B70" s="193"/>
      <c r="C70" s="124" t="s">
        <v>185</v>
      </c>
      <c r="D70" s="125">
        <v>0</v>
      </c>
      <c r="E70" s="126">
        <v>1</v>
      </c>
      <c r="F70" s="126">
        <v>0</v>
      </c>
      <c r="G70" s="126">
        <v>0</v>
      </c>
      <c r="H70" s="126">
        <v>0</v>
      </c>
      <c r="I70" s="126">
        <v>0</v>
      </c>
      <c r="J70" s="126">
        <v>1</v>
      </c>
      <c r="K70" s="126">
        <v>0</v>
      </c>
      <c r="L70" s="126">
        <v>0</v>
      </c>
      <c r="M70" s="126">
        <v>0</v>
      </c>
      <c r="N70" s="127">
        <v>2</v>
      </c>
      <c r="O70" s="116"/>
    </row>
    <row r="71" spans="1:15" x14ac:dyDescent="0.3">
      <c r="A71" s="196"/>
      <c r="B71" s="193"/>
      <c r="C71" s="124" t="s">
        <v>176</v>
      </c>
      <c r="D71" s="125">
        <v>0</v>
      </c>
      <c r="E71" s="126">
        <v>5</v>
      </c>
      <c r="F71" s="126">
        <v>0</v>
      </c>
      <c r="G71" s="126">
        <v>1</v>
      </c>
      <c r="H71" s="126">
        <v>0</v>
      </c>
      <c r="I71" s="126">
        <v>0</v>
      </c>
      <c r="J71" s="126">
        <v>4</v>
      </c>
      <c r="K71" s="126">
        <v>0</v>
      </c>
      <c r="L71" s="126">
        <v>0</v>
      </c>
      <c r="M71" s="126">
        <v>0</v>
      </c>
      <c r="N71" s="127">
        <v>10</v>
      </c>
      <c r="O71" s="116"/>
    </row>
    <row r="72" spans="1:15" x14ac:dyDescent="0.3">
      <c r="A72" s="196"/>
      <c r="B72" s="193"/>
      <c r="C72" s="124" t="s">
        <v>177</v>
      </c>
      <c r="D72" s="125">
        <v>0</v>
      </c>
      <c r="E72" s="126">
        <v>4</v>
      </c>
      <c r="F72" s="126">
        <v>0</v>
      </c>
      <c r="G72" s="126">
        <v>0</v>
      </c>
      <c r="H72" s="126">
        <v>0</v>
      </c>
      <c r="I72" s="126">
        <v>0</v>
      </c>
      <c r="J72" s="126">
        <v>2</v>
      </c>
      <c r="K72" s="126">
        <v>0</v>
      </c>
      <c r="L72" s="126">
        <v>2</v>
      </c>
      <c r="M72" s="126">
        <v>0</v>
      </c>
      <c r="N72" s="127">
        <v>8</v>
      </c>
      <c r="O72" s="116"/>
    </row>
    <row r="73" spans="1:15" x14ac:dyDescent="0.3">
      <c r="A73" s="196"/>
      <c r="B73" s="193"/>
      <c r="C73" s="124" t="s">
        <v>178</v>
      </c>
      <c r="D73" s="161">
        <v>0</v>
      </c>
      <c r="E73" s="156">
        <v>2</v>
      </c>
      <c r="F73" s="156">
        <v>1</v>
      </c>
      <c r="G73" s="156">
        <v>1</v>
      </c>
      <c r="H73" s="156">
        <v>0</v>
      </c>
      <c r="I73" s="156">
        <v>0</v>
      </c>
      <c r="J73" s="156">
        <v>3</v>
      </c>
      <c r="K73" s="156">
        <v>0</v>
      </c>
      <c r="L73" s="156">
        <v>0</v>
      </c>
      <c r="M73" s="156">
        <v>0</v>
      </c>
      <c r="N73" s="157">
        <v>7</v>
      </c>
      <c r="O73" s="116"/>
    </row>
    <row r="74" spans="1:15" s="132" customFormat="1" x14ac:dyDescent="0.3">
      <c r="A74" s="197"/>
      <c r="B74" s="199" t="s">
        <v>36</v>
      </c>
      <c r="C74" s="200"/>
      <c r="D74" s="128">
        <v>6</v>
      </c>
      <c r="E74" s="129">
        <v>82</v>
      </c>
      <c r="F74" s="129">
        <v>11</v>
      </c>
      <c r="G74" s="129">
        <v>6</v>
      </c>
      <c r="H74" s="129">
        <v>1</v>
      </c>
      <c r="I74" s="129">
        <v>19</v>
      </c>
      <c r="J74" s="129">
        <v>17</v>
      </c>
      <c r="K74" s="129">
        <v>9</v>
      </c>
      <c r="L74" s="129">
        <v>3</v>
      </c>
      <c r="M74" s="129">
        <v>1</v>
      </c>
      <c r="N74" s="130">
        <v>155</v>
      </c>
      <c r="O74" s="131"/>
    </row>
    <row r="75" spans="1:15" ht="17.399999999999999" thickBot="1" x14ac:dyDescent="0.35">
      <c r="A75" s="203" t="s">
        <v>187</v>
      </c>
      <c r="B75" s="202" t="s">
        <v>164</v>
      </c>
      <c r="C75" s="133" t="s">
        <v>180</v>
      </c>
      <c r="D75" s="109"/>
      <c r="E75" s="135">
        <v>0</v>
      </c>
      <c r="F75" s="110"/>
      <c r="G75" s="110"/>
      <c r="H75" s="135">
        <v>0</v>
      </c>
      <c r="I75" s="135">
        <v>0</v>
      </c>
      <c r="J75" s="135">
        <v>1</v>
      </c>
      <c r="K75" s="110"/>
      <c r="L75" s="135">
        <v>0</v>
      </c>
      <c r="M75" s="110"/>
      <c r="N75" s="136">
        <v>1</v>
      </c>
      <c r="O75" s="116"/>
    </row>
    <row r="76" spans="1:15" x14ac:dyDescent="0.3">
      <c r="A76" s="196"/>
      <c r="B76" s="193"/>
      <c r="C76" s="124" t="s">
        <v>177</v>
      </c>
      <c r="D76" s="111"/>
      <c r="E76" s="126">
        <v>1</v>
      </c>
      <c r="F76" s="108"/>
      <c r="G76" s="108"/>
      <c r="H76" s="126">
        <v>1</v>
      </c>
      <c r="I76" s="126">
        <v>0</v>
      </c>
      <c r="J76" s="126">
        <v>1</v>
      </c>
      <c r="K76" s="108"/>
      <c r="L76" s="126">
        <v>0</v>
      </c>
      <c r="M76" s="108"/>
      <c r="N76" s="127">
        <v>3</v>
      </c>
      <c r="O76" s="116"/>
    </row>
    <row r="77" spans="1:15" x14ac:dyDescent="0.3">
      <c r="A77" s="196"/>
      <c r="B77" s="193"/>
      <c r="C77" s="124" t="s">
        <v>178</v>
      </c>
      <c r="D77" s="163"/>
      <c r="E77" s="156">
        <v>0</v>
      </c>
      <c r="F77" s="162"/>
      <c r="G77" s="162"/>
      <c r="H77" s="156">
        <v>0</v>
      </c>
      <c r="I77" s="156">
        <v>2</v>
      </c>
      <c r="J77" s="156">
        <v>0</v>
      </c>
      <c r="K77" s="162"/>
      <c r="L77" s="156">
        <v>1</v>
      </c>
      <c r="M77" s="162"/>
      <c r="N77" s="157">
        <v>3</v>
      </c>
      <c r="O77" s="116"/>
    </row>
    <row r="78" spans="1:15" s="132" customFormat="1" ht="15" thickBot="1" x14ac:dyDescent="0.35">
      <c r="A78" s="204"/>
      <c r="B78" s="205" t="s">
        <v>36</v>
      </c>
      <c r="C78" s="206"/>
      <c r="D78" s="114"/>
      <c r="E78" s="137">
        <v>1</v>
      </c>
      <c r="F78" s="115"/>
      <c r="G78" s="115"/>
      <c r="H78" s="137">
        <v>1</v>
      </c>
      <c r="I78" s="137">
        <v>2</v>
      </c>
      <c r="J78" s="137">
        <v>2</v>
      </c>
      <c r="K78" s="115"/>
      <c r="L78" s="137">
        <v>1</v>
      </c>
      <c r="M78" s="115"/>
      <c r="N78" s="138">
        <v>7</v>
      </c>
      <c r="O78" s="131"/>
    </row>
    <row r="79" spans="1:15" ht="15" customHeight="1" thickBot="1" x14ac:dyDescent="0.35">
      <c r="A79" s="181" t="s">
        <v>188</v>
      </c>
      <c r="B79" s="182"/>
      <c r="C79" s="183"/>
      <c r="D79" s="187" t="s">
        <v>152</v>
      </c>
      <c r="E79" s="188"/>
      <c r="F79" s="188"/>
      <c r="G79" s="188"/>
      <c r="H79" s="188"/>
      <c r="I79" s="188"/>
      <c r="J79" s="188"/>
      <c r="K79" s="188"/>
      <c r="L79" s="188"/>
      <c r="M79" s="189"/>
      <c r="N79" s="190" t="s">
        <v>36</v>
      </c>
    </row>
    <row r="80" spans="1:15" ht="38.4" customHeight="1" thickBot="1" x14ac:dyDescent="0.35">
      <c r="A80" s="184"/>
      <c r="B80" s="185"/>
      <c r="C80" s="186"/>
      <c r="D80" s="118" t="s">
        <v>153</v>
      </c>
      <c r="E80" s="119" t="s">
        <v>154</v>
      </c>
      <c r="F80" s="119" t="s">
        <v>155</v>
      </c>
      <c r="G80" s="119" t="s">
        <v>156</v>
      </c>
      <c r="H80" s="119" t="s">
        <v>157</v>
      </c>
      <c r="I80" s="119" t="s">
        <v>158</v>
      </c>
      <c r="J80" s="119" t="s">
        <v>159</v>
      </c>
      <c r="K80" s="119" t="s">
        <v>160</v>
      </c>
      <c r="L80" s="119" t="s">
        <v>161</v>
      </c>
      <c r="M80" s="119" t="s">
        <v>162</v>
      </c>
      <c r="N80" s="191"/>
    </row>
    <row r="81" spans="1:14" ht="14.4" customHeight="1" x14ac:dyDescent="0.3">
      <c r="A81" s="179" t="s">
        <v>165</v>
      </c>
      <c r="B81" s="179"/>
      <c r="C81" s="179"/>
      <c r="D81" s="158">
        <v>0</v>
      </c>
      <c r="E81" s="122">
        <v>28</v>
      </c>
      <c r="F81" s="122">
        <v>9</v>
      </c>
      <c r="G81" s="122">
        <v>1</v>
      </c>
      <c r="H81" s="122">
        <v>0</v>
      </c>
      <c r="I81" s="122">
        <v>9</v>
      </c>
      <c r="J81" s="122">
        <v>0</v>
      </c>
      <c r="K81" s="122">
        <v>2</v>
      </c>
      <c r="L81" s="122">
        <v>0</v>
      </c>
      <c r="M81" s="122">
        <v>0</v>
      </c>
      <c r="N81" s="123">
        <v>49</v>
      </c>
    </row>
    <row r="82" spans="1:14" x14ac:dyDescent="0.3">
      <c r="A82" s="179" t="s">
        <v>166</v>
      </c>
      <c r="B82" s="179"/>
      <c r="C82" s="179" t="s">
        <v>166</v>
      </c>
      <c r="D82" s="158">
        <v>0</v>
      </c>
      <c r="E82" s="126">
        <v>14</v>
      </c>
      <c r="F82" s="126">
        <v>2</v>
      </c>
      <c r="G82" s="126">
        <v>4</v>
      </c>
      <c r="H82" s="126">
        <v>0</v>
      </c>
      <c r="I82" s="126">
        <v>0</v>
      </c>
      <c r="J82" s="126">
        <v>0</v>
      </c>
      <c r="K82" s="126">
        <v>2</v>
      </c>
      <c r="L82" s="126">
        <v>0</v>
      </c>
      <c r="M82" s="126">
        <v>0</v>
      </c>
      <c r="N82" s="127">
        <v>22</v>
      </c>
    </row>
    <row r="83" spans="1:14" x14ac:dyDescent="0.3">
      <c r="A83" s="179" t="s">
        <v>167</v>
      </c>
      <c r="B83" s="179"/>
      <c r="C83" s="179" t="s">
        <v>167</v>
      </c>
      <c r="D83" s="158">
        <v>0</v>
      </c>
      <c r="E83" s="126">
        <v>65</v>
      </c>
      <c r="F83" s="126">
        <v>9</v>
      </c>
      <c r="G83" s="126">
        <v>3</v>
      </c>
      <c r="H83" s="126">
        <v>2</v>
      </c>
      <c r="I83" s="126">
        <v>15</v>
      </c>
      <c r="J83" s="126">
        <v>2</v>
      </c>
      <c r="K83" s="126">
        <v>3</v>
      </c>
      <c r="L83" s="126">
        <v>2</v>
      </c>
      <c r="M83" s="126">
        <v>0</v>
      </c>
      <c r="N83" s="127">
        <v>101</v>
      </c>
    </row>
    <row r="84" spans="1:14" x14ac:dyDescent="0.3">
      <c r="A84" s="179" t="s">
        <v>180</v>
      </c>
      <c r="B84" s="179"/>
      <c r="C84" s="179" t="s">
        <v>180</v>
      </c>
      <c r="D84" s="158">
        <v>0</v>
      </c>
      <c r="E84" s="126">
        <v>1</v>
      </c>
      <c r="F84" s="126">
        <v>0</v>
      </c>
      <c r="G84" s="126">
        <v>0</v>
      </c>
      <c r="H84" s="126">
        <v>0</v>
      </c>
      <c r="I84" s="126">
        <v>2</v>
      </c>
      <c r="J84" s="126">
        <v>2</v>
      </c>
      <c r="K84" s="126">
        <v>0</v>
      </c>
      <c r="L84" s="126">
        <v>0</v>
      </c>
      <c r="M84" s="126">
        <v>0</v>
      </c>
      <c r="N84" s="127">
        <v>5</v>
      </c>
    </row>
    <row r="85" spans="1:14" x14ac:dyDescent="0.3">
      <c r="A85" s="179" t="s">
        <v>184</v>
      </c>
      <c r="B85" s="179"/>
      <c r="C85" s="179" t="s">
        <v>184</v>
      </c>
      <c r="D85" s="158">
        <v>0</v>
      </c>
      <c r="E85" s="126">
        <v>1</v>
      </c>
      <c r="F85" s="126">
        <v>0</v>
      </c>
      <c r="G85" s="126">
        <v>0</v>
      </c>
      <c r="H85" s="126">
        <v>0</v>
      </c>
      <c r="I85" s="126">
        <v>0</v>
      </c>
      <c r="J85" s="126">
        <v>0</v>
      </c>
      <c r="K85" s="126">
        <v>0</v>
      </c>
      <c r="L85" s="126">
        <v>0</v>
      </c>
      <c r="M85" s="126">
        <v>0</v>
      </c>
      <c r="N85" s="127">
        <v>1</v>
      </c>
    </row>
    <row r="86" spans="1:14" x14ac:dyDescent="0.3">
      <c r="A86" s="179" t="s">
        <v>168</v>
      </c>
      <c r="B86" s="179"/>
      <c r="C86" s="179" t="s">
        <v>168</v>
      </c>
      <c r="D86" s="158">
        <v>1</v>
      </c>
      <c r="E86" s="126">
        <v>21</v>
      </c>
      <c r="F86" s="126">
        <v>4</v>
      </c>
      <c r="G86" s="126">
        <v>3</v>
      </c>
      <c r="H86" s="126">
        <v>3</v>
      </c>
      <c r="I86" s="126">
        <v>2</v>
      </c>
      <c r="J86" s="126">
        <v>1</v>
      </c>
      <c r="K86" s="126">
        <v>3</v>
      </c>
      <c r="L86" s="126">
        <v>0</v>
      </c>
      <c r="M86" s="126">
        <v>2</v>
      </c>
      <c r="N86" s="127">
        <v>40</v>
      </c>
    </row>
    <row r="87" spans="1:14" x14ac:dyDescent="0.3">
      <c r="A87" s="179" t="s">
        <v>169</v>
      </c>
      <c r="B87" s="179"/>
      <c r="C87" s="179" t="s">
        <v>169</v>
      </c>
      <c r="D87" s="158">
        <v>0</v>
      </c>
      <c r="E87" s="126">
        <v>4</v>
      </c>
      <c r="F87" s="126">
        <v>2</v>
      </c>
      <c r="G87" s="126">
        <v>0</v>
      </c>
      <c r="H87" s="126">
        <v>0</v>
      </c>
      <c r="I87" s="126">
        <v>0</v>
      </c>
      <c r="J87" s="126">
        <v>0</v>
      </c>
      <c r="K87" s="126">
        <v>0</v>
      </c>
      <c r="L87" s="126">
        <v>0</v>
      </c>
      <c r="M87" s="126">
        <v>3</v>
      </c>
      <c r="N87" s="127">
        <v>9</v>
      </c>
    </row>
    <row r="88" spans="1:14" x14ac:dyDescent="0.3">
      <c r="A88" s="179" t="s">
        <v>170</v>
      </c>
      <c r="B88" s="179"/>
      <c r="C88" s="179" t="s">
        <v>170</v>
      </c>
      <c r="D88" s="158">
        <v>0</v>
      </c>
      <c r="E88" s="126">
        <v>32</v>
      </c>
      <c r="F88" s="126">
        <v>3</v>
      </c>
      <c r="G88" s="126">
        <v>5</v>
      </c>
      <c r="H88" s="126">
        <v>2</v>
      </c>
      <c r="I88" s="126">
        <v>3</v>
      </c>
      <c r="J88" s="126">
        <v>2</v>
      </c>
      <c r="K88" s="126">
        <v>5</v>
      </c>
      <c r="L88" s="126">
        <v>0</v>
      </c>
      <c r="M88" s="126">
        <v>0</v>
      </c>
      <c r="N88" s="127">
        <v>52</v>
      </c>
    </row>
    <row r="89" spans="1:14" x14ac:dyDescent="0.3">
      <c r="A89" s="179" t="s">
        <v>171</v>
      </c>
      <c r="B89" s="179"/>
      <c r="C89" s="179" t="s">
        <v>171</v>
      </c>
      <c r="D89" s="158">
        <v>0</v>
      </c>
      <c r="E89" s="126">
        <v>16</v>
      </c>
      <c r="F89" s="126">
        <v>6</v>
      </c>
      <c r="G89" s="126">
        <v>1</v>
      </c>
      <c r="H89" s="126">
        <v>0</v>
      </c>
      <c r="I89" s="126">
        <v>2</v>
      </c>
      <c r="J89" s="126">
        <v>1</v>
      </c>
      <c r="K89" s="126">
        <v>0</v>
      </c>
      <c r="L89" s="126">
        <v>0</v>
      </c>
      <c r="M89" s="126">
        <v>0</v>
      </c>
      <c r="N89" s="127">
        <v>26</v>
      </c>
    </row>
    <row r="90" spans="1:14" x14ac:dyDescent="0.3">
      <c r="A90" s="179" t="s">
        <v>172</v>
      </c>
      <c r="B90" s="179"/>
      <c r="C90" s="179" t="s">
        <v>172</v>
      </c>
      <c r="D90" s="158">
        <v>3</v>
      </c>
      <c r="E90" s="126">
        <v>29</v>
      </c>
      <c r="F90" s="126">
        <v>7</v>
      </c>
      <c r="G90" s="126">
        <v>0</v>
      </c>
      <c r="H90" s="126">
        <v>0</v>
      </c>
      <c r="I90" s="126">
        <v>6</v>
      </c>
      <c r="J90" s="126">
        <v>2</v>
      </c>
      <c r="K90" s="126">
        <v>1</v>
      </c>
      <c r="L90" s="126">
        <v>1</v>
      </c>
      <c r="M90" s="126">
        <v>2</v>
      </c>
      <c r="N90" s="127">
        <v>51</v>
      </c>
    </row>
    <row r="91" spans="1:14" x14ac:dyDescent="0.3">
      <c r="A91" s="179" t="s">
        <v>173</v>
      </c>
      <c r="B91" s="179"/>
      <c r="C91" s="179" t="s">
        <v>173</v>
      </c>
      <c r="D91" s="158">
        <v>3</v>
      </c>
      <c r="E91" s="126">
        <v>4</v>
      </c>
      <c r="F91" s="126">
        <v>0</v>
      </c>
      <c r="G91" s="126">
        <v>0</v>
      </c>
      <c r="H91" s="126">
        <v>0</v>
      </c>
      <c r="I91" s="126">
        <v>1</v>
      </c>
      <c r="J91" s="126">
        <v>0</v>
      </c>
      <c r="K91" s="126">
        <v>0</v>
      </c>
      <c r="L91" s="126">
        <v>0</v>
      </c>
      <c r="M91" s="126">
        <v>1</v>
      </c>
      <c r="N91" s="127">
        <v>9</v>
      </c>
    </row>
    <row r="92" spans="1:14" x14ac:dyDescent="0.3">
      <c r="A92" s="179" t="s">
        <v>174</v>
      </c>
      <c r="B92" s="179"/>
      <c r="C92" s="179" t="s">
        <v>174</v>
      </c>
      <c r="D92" s="158">
        <v>4</v>
      </c>
      <c r="E92" s="126">
        <v>63</v>
      </c>
      <c r="F92" s="126">
        <v>7</v>
      </c>
      <c r="G92" s="126">
        <v>2</v>
      </c>
      <c r="H92" s="126">
        <v>1</v>
      </c>
      <c r="I92" s="126">
        <v>2</v>
      </c>
      <c r="J92" s="126">
        <v>2</v>
      </c>
      <c r="K92" s="126">
        <v>5</v>
      </c>
      <c r="L92" s="126">
        <v>0</v>
      </c>
      <c r="M92" s="126">
        <v>3</v>
      </c>
      <c r="N92" s="127">
        <v>89</v>
      </c>
    </row>
    <row r="93" spans="1:14" x14ac:dyDescent="0.3">
      <c r="A93" s="179" t="s">
        <v>175</v>
      </c>
      <c r="B93" s="179"/>
      <c r="C93" s="179" t="s">
        <v>175</v>
      </c>
      <c r="D93" s="158">
        <v>0</v>
      </c>
      <c r="E93" s="126">
        <v>23</v>
      </c>
      <c r="F93" s="126">
        <v>4</v>
      </c>
      <c r="G93" s="126">
        <v>2</v>
      </c>
      <c r="H93" s="126">
        <v>0</v>
      </c>
      <c r="I93" s="126">
        <v>4</v>
      </c>
      <c r="J93" s="126">
        <v>4</v>
      </c>
      <c r="K93" s="126">
        <v>2</v>
      </c>
      <c r="L93" s="126">
        <v>1</v>
      </c>
      <c r="M93" s="126">
        <v>0</v>
      </c>
      <c r="N93" s="127">
        <v>40</v>
      </c>
    </row>
    <row r="94" spans="1:14" x14ac:dyDescent="0.3">
      <c r="A94" s="179" t="s">
        <v>181</v>
      </c>
      <c r="B94" s="179"/>
      <c r="C94" s="179" t="s">
        <v>181</v>
      </c>
      <c r="D94" s="158">
        <v>0</v>
      </c>
      <c r="E94" s="126">
        <v>5</v>
      </c>
      <c r="F94" s="126">
        <v>1</v>
      </c>
      <c r="G94" s="126">
        <v>2</v>
      </c>
      <c r="H94" s="126">
        <v>0</v>
      </c>
      <c r="I94" s="126">
        <v>1</v>
      </c>
      <c r="J94" s="126">
        <v>0</v>
      </c>
      <c r="K94" s="126">
        <v>0</v>
      </c>
      <c r="L94" s="126">
        <v>0</v>
      </c>
      <c r="M94" s="126">
        <v>0</v>
      </c>
      <c r="N94" s="127">
        <v>9</v>
      </c>
    </row>
    <row r="95" spans="1:14" x14ac:dyDescent="0.3">
      <c r="A95" s="179" t="s">
        <v>182</v>
      </c>
      <c r="B95" s="179"/>
      <c r="C95" s="179" t="s">
        <v>182</v>
      </c>
      <c r="D95" s="158">
        <v>0</v>
      </c>
      <c r="E95" s="126">
        <v>15</v>
      </c>
      <c r="F95" s="126">
        <v>0</v>
      </c>
      <c r="G95" s="126">
        <v>1</v>
      </c>
      <c r="H95" s="126">
        <v>0</v>
      </c>
      <c r="I95" s="126">
        <v>1</v>
      </c>
      <c r="J95" s="126">
        <v>1</v>
      </c>
      <c r="K95" s="126">
        <v>0</v>
      </c>
      <c r="L95" s="126">
        <v>0</v>
      </c>
      <c r="M95" s="126">
        <v>0</v>
      </c>
      <c r="N95" s="127">
        <v>18</v>
      </c>
    </row>
    <row r="96" spans="1:14" x14ac:dyDescent="0.3">
      <c r="A96" s="179" t="s">
        <v>185</v>
      </c>
      <c r="B96" s="179"/>
      <c r="C96" s="179" t="s">
        <v>185</v>
      </c>
      <c r="D96" s="158">
        <v>0</v>
      </c>
      <c r="E96" s="126">
        <v>2</v>
      </c>
      <c r="F96" s="126">
        <v>0</v>
      </c>
      <c r="G96" s="126">
        <v>0</v>
      </c>
      <c r="H96" s="126">
        <v>0</v>
      </c>
      <c r="I96" s="126">
        <v>1</v>
      </c>
      <c r="J96" s="126">
        <v>2</v>
      </c>
      <c r="K96" s="126">
        <v>0</v>
      </c>
      <c r="L96" s="126">
        <v>0</v>
      </c>
      <c r="M96" s="126">
        <v>0</v>
      </c>
      <c r="N96" s="127">
        <v>5</v>
      </c>
    </row>
    <row r="97" spans="1:14" x14ac:dyDescent="0.3">
      <c r="A97" s="179" t="s">
        <v>176</v>
      </c>
      <c r="B97" s="179"/>
      <c r="C97" s="179" t="s">
        <v>176</v>
      </c>
      <c r="D97" s="158">
        <v>0</v>
      </c>
      <c r="E97" s="126">
        <v>11</v>
      </c>
      <c r="F97" s="126">
        <v>1</v>
      </c>
      <c r="G97" s="126">
        <v>3</v>
      </c>
      <c r="H97" s="126">
        <v>0</v>
      </c>
      <c r="I97" s="126">
        <v>0</v>
      </c>
      <c r="J97" s="126">
        <v>7</v>
      </c>
      <c r="K97" s="126">
        <v>0</v>
      </c>
      <c r="L97" s="126">
        <v>0</v>
      </c>
      <c r="M97" s="126">
        <v>0</v>
      </c>
      <c r="N97" s="127">
        <v>22</v>
      </c>
    </row>
    <row r="98" spans="1:14" x14ac:dyDescent="0.3">
      <c r="A98" s="179" t="s">
        <v>177</v>
      </c>
      <c r="B98" s="179"/>
      <c r="C98" s="179" t="s">
        <v>177</v>
      </c>
      <c r="D98" s="158">
        <v>0</v>
      </c>
      <c r="E98" s="126">
        <v>30</v>
      </c>
      <c r="F98" s="126">
        <v>1</v>
      </c>
      <c r="G98" s="126">
        <v>1</v>
      </c>
      <c r="H98" s="126">
        <v>2</v>
      </c>
      <c r="I98" s="126">
        <v>0</v>
      </c>
      <c r="J98" s="126">
        <v>5</v>
      </c>
      <c r="K98" s="126">
        <v>0</v>
      </c>
      <c r="L98" s="126">
        <v>4</v>
      </c>
      <c r="M98" s="126">
        <v>0</v>
      </c>
      <c r="N98" s="127">
        <v>43</v>
      </c>
    </row>
    <row r="99" spans="1:14" x14ac:dyDescent="0.3">
      <c r="A99" s="179" t="s">
        <v>178</v>
      </c>
      <c r="B99" s="179"/>
      <c r="C99" s="179" t="s">
        <v>178</v>
      </c>
      <c r="D99" s="159">
        <v>0</v>
      </c>
      <c r="E99" s="156">
        <v>9</v>
      </c>
      <c r="F99" s="156">
        <v>1</v>
      </c>
      <c r="G99" s="156">
        <v>2</v>
      </c>
      <c r="H99" s="156">
        <v>0</v>
      </c>
      <c r="I99" s="156">
        <v>3</v>
      </c>
      <c r="J99" s="156">
        <v>5</v>
      </c>
      <c r="K99" s="156">
        <v>0</v>
      </c>
      <c r="L99" s="156">
        <v>1</v>
      </c>
      <c r="M99" s="156">
        <v>0</v>
      </c>
      <c r="N99" s="157">
        <v>21</v>
      </c>
    </row>
    <row r="100" spans="1:14" s="132" customFormat="1" ht="15" thickBot="1" x14ac:dyDescent="0.35">
      <c r="A100" s="180" t="s">
        <v>36</v>
      </c>
      <c r="B100" s="180" t="s">
        <v>36</v>
      </c>
      <c r="C100" s="180"/>
      <c r="D100" s="164">
        <v>11</v>
      </c>
      <c r="E100" s="137">
        <v>373</v>
      </c>
      <c r="F100" s="137">
        <v>57</v>
      </c>
      <c r="G100" s="137">
        <v>30</v>
      </c>
      <c r="H100" s="137">
        <v>10</v>
      </c>
      <c r="I100" s="137">
        <v>52</v>
      </c>
      <c r="J100" s="137">
        <v>36</v>
      </c>
      <c r="K100" s="137">
        <v>23</v>
      </c>
      <c r="L100" s="137">
        <v>9</v>
      </c>
      <c r="M100" s="137">
        <v>11</v>
      </c>
      <c r="N100" s="138">
        <v>612</v>
      </c>
    </row>
  </sheetData>
  <mergeCells count="43">
    <mergeCell ref="A57:A74"/>
    <mergeCell ref="B57:B73"/>
    <mergeCell ref="B74:C74"/>
    <mergeCell ref="A75:A78"/>
    <mergeCell ref="B75:B77"/>
    <mergeCell ref="B78:C78"/>
    <mergeCell ref="A96:C96"/>
    <mergeCell ref="A97:C97"/>
    <mergeCell ref="A1:N1"/>
    <mergeCell ref="A2:N2"/>
    <mergeCell ref="A3:C4"/>
    <mergeCell ref="D3:M3"/>
    <mergeCell ref="N3:N4"/>
    <mergeCell ref="A5:A19"/>
    <mergeCell ref="B5:B18"/>
    <mergeCell ref="B19:C19"/>
    <mergeCell ref="A20:A36"/>
    <mergeCell ref="B20:B35"/>
    <mergeCell ref="B36:C36"/>
    <mergeCell ref="A37:A56"/>
    <mergeCell ref="B37:B55"/>
    <mergeCell ref="B56:C56"/>
    <mergeCell ref="N79:N80"/>
    <mergeCell ref="A81:C81"/>
    <mergeCell ref="A82:C82"/>
    <mergeCell ref="A83:C83"/>
    <mergeCell ref="A84:C84"/>
    <mergeCell ref="A98:C98"/>
    <mergeCell ref="A99:C99"/>
    <mergeCell ref="A100:C100"/>
    <mergeCell ref="A79:C80"/>
    <mergeCell ref="D79:M79"/>
    <mergeCell ref="A85:C85"/>
    <mergeCell ref="A86:C86"/>
    <mergeCell ref="A87:C87"/>
    <mergeCell ref="A88:C88"/>
    <mergeCell ref="A89:C89"/>
    <mergeCell ref="A90:C90"/>
    <mergeCell ref="A91:C91"/>
    <mergeCell ref="A92:C92"/>
    <mergeCell ref="A93:C93"/>
    <mergeCell ref="A94:C94"/>
    <mergeCell ref="A95:C9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0"/>
  <sheetViews>
    <sheetView workbookViewId="0">
      <selection sqref="A1:N1"/>
    </sheetView>
  </sheetViews>
  <sheetFormatPr defaultRowHeight="14.4" x14ac:dyDescent="0.3"/>
  <cols>
    <col min="1" max="1" width="3.77734375" style="132" customWidth="1"/>
    <col min="2" max="2" width="0" style="117" hidden="1" customWidth="1"/>
    <col min="3" max="3" width="8.88671875" style="117"/>
    <col min="4" max="4" width="8.44140625" style="117" bestFit="1" customWidth="1"/>
    <col min="5" max="5" width="5.109375" style="139" bestFit="1" customWidth="1"/>
    <col min="6" max="6" width="7.109375" style="117" bestFit="1" customWidth="1"/>
    <col min="7" max="7" width="8.5546875" style="117" bestFit="1" customWidth="1"/>
    <col min="8" max="8" width="7.6640625" style="117" bestFit="1" customWidth="1"/>
    <col min="9" max="9" width="7.109375" style="117" bestFit="1" customWidth="1"/>
    <col min="10" max="10" width="8.5546875" style="117" bestFit="1" customWidth="1"/>
    <col min="11" max="11" width="7" style="117" bestFit="1" customWidth="1"/>
    <col min="12" max="12" width="7.5546875" style="117" bestFit="1" customWidth="1"/>
    <col min="13" max="13" width="8.21875" style="117" bestFit="1" customWidth="1"/>
    <col min="14" max="14" width="6.77734375" style="117" customWidth="1"/>
    <col min="15" max="16384" width="8.88671875" style="117"/>
  </cols>
  <sheetData>
    <row r="1" spans="1:15" x14ac:dyDescent="0.3">
      <c r="A1" s="192" t="s">
        <v>150</v>
      </c>
      <c r="B1" s="193"/>
      <c r="C1" s="193"/>
      <c r="D1" s="193"/>
      <c r="E1" s="193"/>
      <c r="F1" s="193"/>
      <c r="G1" s="193"/>
      <c r="H1" s="193"/>
      <c r="I1" s="193"/>
      <c r="J1" s="193"/>
      <c r="K1" s="193"/>
      <c r="L1" s="193"/>
      <c r="M1" s="193"/>
      <c r="N1" s="193"/>
      <c r="O1" s="116"/>
    </row>
    <row r="2" spans="1:15" ht="15" thickBot="1" x14ac:dyDescent="0.35">
      <c r="A2" s="194" t="s">
        <v>44</v>
      </c>
      <c r="B2" s="193"/>
      <c r="C2" s="193"/>
      <c r="D2" s="193"/>
      <c r="E2" s="193"/>
      <c r="F2" s="193"/>
      <c r="G2" s="193"/>
      <c r="H2" s="193"/>
      <c r="I2" s="193"/>
      <c r="J2" s="193"/>
      <c r="K2" s="193"/>
      <c r="L2" s="193"/>
      <c r="M2" s="193"/>
      <c r="N2" s="193"/>
      <c r="O2" s="116"/>
    </row>
    <row r="3" spans="1:15" ht="15" thickBot="1" x14ac:dyDescent="0.35">
      <c r="A3" s="207" t="s">
        <v>151</v>
      </c>
      <c r="B3" s="208"/>
      <c r="C3" s="209"/>
      <c r="D3" s="187" t="s">
        <v>152</v>
      </c>
      <c r="E3" s="188"/>
      <c r="F3" s="188"/>
      <c r="G3" s="188"/>
      <c r="H3" s="188"/>
      <c r="I3" s="188"/>
      <c r="J3" s="188"/>
      <c r="K3" s="188"/>
      <c r="L3" s="188"/>
      <c r="M3" s="189"/>
      <c r="N3" s="190" t="s">
        <v>36</v>
      </c>
      <c r="O3" s="116"/>
    </row>
    <row r="4" spans="1:15" ht="40.200000000000003" customHeight="1" thickBot="1" x14ac:dyDescent="0.35">
      <c r="A4" s="210"/>
      <c r="B4" s="211"/>
      <c r="C4" s="206"/>
      <c r="D4" s="118" t="s">
        <v>153</v>
      </c>
      <c r="E4" s="119" t="s">
        <v>154</v>
      </c>
      <c r="F4" s="119" t="s">
        <v>155</v>
      </c>
      <c r="G4" s="119" t="s">
        <v>156</v>
      </c>
      <c r="H4" s="119" t="s">
        <v>157</v>
      </c>
      <c r="I4" s="119" t="s">
        <v>158</v>
      </c>
      <c r="J4" s="119" t="s">
        <v>159</v>
      </c>
      <c r="K4" s="119" t="s">
        <v>160</v>
      </c>
      <c r="L4" s="119" t="s">
        <v>161</v>
      </c>
      <c r="M4" s="119" t="s">
        <v>162</v>
      </c>
      <c r="N4" s="191"/>
      <c r="O4" s="116"/>
    </row>
    <row r="5" spans="1:15" x14ac:dyDescent="0.3">
      <c r="A5" s="195" t="s">
        <v>163</v>
      </c>
      <c r="B5" s="198" t="s">
        <v>164</v>
      </c>
      <c r="C5" s="120" t="s">
        <v>165</v>
      </c>
      <c r="D5" s="140">
        <f>IF('Valori assoluti'!D100&gt;0,'Valori assoluti'!D5/'Valori assoluti'!D100*100,"-")</f>
        <v>0</v>
      </c>
      <c r="E5" s="141">
        <f>IF('Valori assoluti'!E100&gt;0,'Valori assoluti'!E5/'Valori assoluti'!E100*100,"-")</f>
        <v>0.80428954423592491</v>
      </c>
      <c r="F5" s="141">
        <f>IF('Valori assoluti'!F100&gt;0,'Valori assoluti'!F5/'Valori assoluti'!F100*100,"-")</f>
        <v>0</v>
      </c>
      <c r="G5" s="141">
        <f>IF('Valori assoluti'!G100&gt;0,'Valori assoluti'!G5/'Valori assoluti'!G100*100,"-")</f>
        <v>0</v>
      </c>
      <c r="H5" s="141">
        <f>IF('Valori assoluti'!H100&gt;0,'Valori assoluti'!H5/'Valori assoluti'!H100*100,"-")</f>
        <v>0</v>
      </c>
      <c r="I5" s="141">
        <f>IF('Valori assoluti'!I100&gt;0,'Valori assoluti'!I5/'Valori assoluti'!I100*100,"-")</f>
        <v>3.8461538461538463</v>
      </c>
      <c r="J5" s="141">
        <f>IF('Valori assoluti'!J100&gt;0,'Valori assoluti'!J5/'Valori assoluti'!J100*100,"-")</f>
        <v>0</v>
      </c>
      <c r="K5" s="141">
        <f>IF('Valori assoluti'!K100&gt;0,'Valori assoluti'!K5/'Valori assoluti'!K100*100,"-")</f>
        <v>0</v>
      </c>
      <c r="L5" s="141">
        <f>IF('Valori assoluti'!L100&gt;0,'Valori assoluti'!L5/'Valori assoluti'!L100*100,"-")</f>
        <v>0</v>
      </c>
      <c r="M5" s="141">
        <f>IF('Valori assoluti'!M100&gt;0,'Valori assoluti'!M5/'Valori assoluti'!M100*100,"-")</f>
        <v>0</v>
      </c>
      <c r="N5" s="142">
        <f>IF('Valori assoluti'!N100&gt;0,'Valori assoluti'!N5/'Valori assoluti'!N100*100,"-")</f>
        <v>0.81699346405228768</v>
      </c>
      <c r="O5" s="116"/>
    </row>
    <row r="6" spans="1:15" x14ac:dyDescent="0.3">
      <c r="A6" s="196"/>
      <c r="B6" s="193"/>
      <c r="C6" s="124" t="s">
        <v>166</v>
      </c>
      <c r="D6" s="143">
        <f>IF('Valori assoluti'!D100&gt;0,'Valori assoluti'!D6/'Valori assoluti'!D100*100,"-")</f>
        <v>0</v>
      </c>
      <c r="E6" s="144">
        <f>IF('Valori assoluti'!E100&gt;0,'Valori assoluti'!E6/'Valori assoluti'!E100*100,"-")</f>
        <v>0.26809651474530832</v>
      </c>
      <c r="F6" s="144">
        <f>IF('Valori assoluti'!F100&gt;0,'Valori assoluti'!F6/'Valori assoluti'!F100*100,"-")</f>
        <v>0</v>
      </c>
      <c r="G6" s="144">
        <f>IF('Valori assoluti'!G100&gt;0,'Valori assoluti'!G6/'Valori assoluti'!G100*100,"-")</f>
        <v>0</v>
      </c>
      <c r="H6" s="144">
        <f>IF('Valori assoluti'!H100&gt;0,'Valori assoluti'!H6/'Valori assoluti'!H100*100,"-")</f>
        <v>0</v>
      </c>
      <c r="I6" s="144">
        <f>IF('Valori assoluti'!I100&gt;0,'Valori assoluti'!I6/'Valori assoluti'!I100*100,"-")</f>
        <v>0</v>
      </c>
      <c r="J6" s="144">
        <f>IF('Valori assoluti'!J100&gt;0,'Valori assoluti'!J6/'Valori assoluti'!J100*100,"-")</f>
        <v>0</v>
      </c>
      <c r="K6" s="144">
        <f>IF('Valori assoluti'!K100&gt;0,'Valori assoluti'!K6/'Valori assoluti'!K100*100,"-")</f>
        <v>0</v>
      </c>
      <c r="L6" s="144">
        <f>IF('Valori assoluti'!L100&gt;0,'Valori assoluti'!L6/'Valori assoluti'!L100*100,"-")</f>
        <v>0</v>
      </c>
      <c r="M6" s="144">
        <f>IF('Valori assoluti'!M100&gt;0,'Valori assoluti'!M6/'Valori assoluti'!M100*100,"-")</f>
        <v>0</v>
      </c>
      <c r="N6" s="145">
        <f>IF('Valori assoluti'!N100&gt;0,'Valori assoluti'!N6/'Valori assoluti'!N100*100,"-")</f>
        <v>0.16339869281045752</v>
      </c>
      <c r="O6" s="116"/>
    </row>
    <row r="7" spans="1:15" x14ac:dyDescent="0.3">
      <c r="A7" s="196"/>
      <c r="B7" s="193"/>
      <c r="C7" s="124" t="s">
        <v>167</v>
      </c>
      <c r="D7" s="143">
        <f>IF('Valori assoluti'!D100&gt;0,'Valori assoluti'!D7/'Valori assoluti'!D100*100,"-")</f>
        <v>0</v>
      </c>
      <c r="E7" s="144">
        <f>IF('Valori assoluti'!E100&gt;0,'Valori assoluti'!E7/'Valori assoluti'!E100*100,"-")</f>
        <v>1.0723860589812333</v>
      </c>
      <c r="F7" s="144">
        <f>IF('Valori assoluti'!F100&gt;0,'Valori assoluti'!F7/'Valori assoluti'!F100*100,"-")</f>
        <v>5.2631578947368416</v>
      </c>
      <c r="G7" s="144">
        <f>IF('Valori assoluti'!G100&gt;0,'Valori assoluti'!G7/'Valori assoluti'!G100*100,"-")</f>
        <v>3.3333333333333335</v>
      </c>
      <c r="H7" s="144">
        <f>IF('Valori assoluti'!H100&gt;0,'Valori assoluti'!H7/'Valori assoluti'!H100*100,"-")</f>
        <v>0</v>
      </c>
      <c r="I7" s="144">
        <f>IF('Valori assoluti'!I100&gt;0,'Valori assoluti'!I7/'Valori assoluti'!I100*100,"-")</f>
        <v>5.7692307692307692</v>
      </c>
      <c r="J7" s="144">
        <f>IF('Valori assoluti'!J100&gt;0,'Valori assoluti'!J7/'Valori assoluti'!J100*100,"-")</f>
        <v>2.7777777777777777</v>
      </c>
      <c r="K7" s="144">
        <f>IF('Valori assoluti'!K100&gt;0,'Valori assoluti'!K7/'Valori assoluti'!K100*100,"-")</f>
        <v>0</v>
      </c>
      <c r="L7" s="144">
        <f>IF('Valori assoluti'!L100&gt;0,'Valori assoluti'!L7/'Valori assoluti'!L100*100,"-")</f>
        <v>0</v>
      </c>
      <c r="M7" s="144">
        <f>IF('Valori assoluti'!M100&gt;0,'Valori assoluti'!M7/'Valori assoluti'!M100*100,"-")</f>
        <v>0</v>
      </c>
      <c r="N7" s="145">
        <f>IF('Valori assoluti'!N100&gt;0,'Valori assoluti'!N7/'Valori assoluti'!N100*100,"-")</f>
        <v>1.9607843137254901</v>
      </c>
      <c r="O7" s="116"/>
    </row>
    <row r="8" spans="1:15" x14ac:dyDescent="0.3">
      <c r="A8" s="196"/>
      <c r="B8" s="193"/>
      <c r="C8" s="124" t="s">
        <v>168</v>
      </c>
      <c r="D8" s="143">
        <f>IF('Valori assoluti'!D100&gt;0,'Valori assoluti'!D8/'Valori assoluti'!D100*100,"-")</f>
        <v>0</v>
      </c>
      <c r="E8" s="144">
        <f>IF('Valori assoluti'!E100&gt;0,'Valori assoluti'!E8/'Valori assoluti'!E100*100,"-")</f>
        <v>0.53619302949061665</v>
      </c>
      <c r="F8" s="144">
        <f>IF('Valori assoluti'!F100&gt;0,'Valori assoluti'!F8/'Valori assoluti'!F100*100,"-")</f>
        <v>0</v>
      </c>
      <c r="G8" s="144">
        <f>IF('Valori assoluti'!G100&gt;0,'Valori assoluti'!G8/'Valori assoluti'!G100*100,"-")</f>
        <v>0</v>
      </c>
      <c r="H8" s="144">
        <f>IF('Valori assoluti'!H100&gt;0,'Valori assoluti'!H8/'Valori assoluti'!H100*100,"-")</f>
        <v>0</v>
      </c>
      <c r="I8" s="144">
        <f>IF('Valori assoluti'!I100&gt;0,'Valori assoluti'!I8/'Valori assoluti'!I100*100,"-")</f>
        <v>0</v>
      </c>
      <c r="J8" s="144">
        <f>IF('Valori assoluti'!J100&gt;0,'Valori assoluti'!J8/'Valori assoluti'!J100*100,"-")</f>
        <v>2.7777777777777777</v>
      </c>
      <c r="K8" s="144">
        <f>IF('Valori assoluti'!K100&gt;0,'Valori assoluti'!K8/'Valori assoluti'!K100*100,"-")</f>
        <v>4.3478260869565215</v>
      </c>
      <c r="L8" s="144">
        <f>IF('Valori assoluti'!L100&gt;0,'Valori assoluti'!L8/'Valori assoluti'!L100*100,"-")</f>
        <v>0</v>
      </c>
      <c r="M8" s="144">
        <f>IF('Valori assoluti'!M100&gt;0,'Valori assoluti'!M8/'Valori assoluti'!M100*100,"-")</f>
        <v>0</v>
      </c>
      <c r="N8" s="145">
        <f>IF('Valori assoluti'!N100&gt;0,'Valori assoluti'!N8/'Valori assoluti'!N100*100,"-")</f>
        <v>0.65359477124183007</v>
      </c>
      <c r="O8" s="116"/>
    </row>
    <row r="9" spans="1:15" ht="16.8" x14ac:dyDescent="0.3">
      <c r="A9" s="196"/>
      <c r="B9" s="193"/>
      <c r="C9" s="124" t="s">
        <v>169</v>
      </c>
      <c r="D9" s="143">
        <f>IF('Valori assoluti'!D100&gt;0,'Valori assoluti'!D9/'Valori assoluti'!D100*100,"-")</f>
        <v>0</v>
      </c>
      <c r="E9" s="144">
        <f>IF('Valori assoluti'!E100&gt;0,'Valori assoluti'!E9/'Valori assoluti'!E100*100,"-")</f>
        <v>0</v>
      </c>
      <c r="F9" s="144">
        <f>IF('Valori assoluti'!F100&gt;0,'Valori assoluti'!F9/'Valori assoluti'!F100*100,"-")</f>
        <v>0</v>
      </c>
      <c r="G9" s="144">
        <f>IF('Valori assoluti'!G100&gt;0,'Valori assoluti'!G9/'Valori assoluti'!G100*100,"-")</f>
        <v>0</v>
      </c>
      <c r="H9" s="144">
        <f>IF('Valori assoluti'!H100&gt;0,'Valori assoluti'!H9/'Valori assoluti'!H100*100,"-")</f>
        <v>0</v>
      </c>
      <c r="I9" s="144">
        <f>IF('Valori assoluti'!I100&gt;0,'Valori assoluti'!I9/'Valori assoluti'!I100*100,"-")</f>
        <v>0</v>
      </c>
      <c r="J9" s="144">
        <f>IF('Valori assoluti'!J100&gt;0,'Valori assoluti'!J9/'Valori assoluti'!J100*100,"-")</f>
        <v>0</v>
      </c>
      <c r="K9" s="144">
        <f>IF('Valori assoluti'!K100&gt;0,'Valori assoluti'!K9/'Valori assoluti'!K100*100,"-")</f>
        <v>0</v>
      </c>
      <c r="L9" s="144">
        <f>IF('Valori assoluti'!L100&gt;0,'Valori assoluti'!L9/'Valori assoluti'!L100*100,"-")</f>
        <v>0</v>
      </c>
      <c r="M9" s="144">
        <f>IF('Valori assoluti'!M100&gt;0,'Valori assoluti'!M9/'Valori assoluti'!M100*100,"-")</f>
        <v>9.0909090909090917</v>
      </c>
      <c r="N9" s="145">
        <f>IF('Valori assoluti'!N100&gt;0,'Valori assoluti'!N9/'Valori assoluti'!N100*100,"-")</f>
        <v>0.16339869281045752</v>
      </c>
      <c r="O9" s="116"/>
    </row>
    <row r="10" spans="1:15" ht="16.8" x14ac:dyDescent="0.3">
      <c r="A10" s="196"/>
      <c r="B10" s="193"/>
      <c r="C10" s="124" t="s">
        <v>170</v>
      </c>
      <c r="D10" s="143">
        <f>IF('Valori assoluti'!D100&gt;0,'Valori assoluti'!D10/'Valori assoluti'!D100*100,"-")</f>
        <v>0</v>
      </c>
      <c r="E10" s="144">
        <f>IF('Valori assoluti'!E100&gt;0,'Valori assoluti'!E10/'Valori assoluti'!E100*100,"-")</f>
        <v>1.0723860589812333</v>
      </c>
      <c r="F10" s="144">
        <f>IF('Valori assoluti'!F100&gt;0,'Valori assoluti'!F10/'Valori assoluti'!F100*100,"-")</f>
        <v>1.7543859649122806</v>
      </c>
      <c r="G10" s="144">
        <f>IF('Valori assoluti'!G100&gt;0,'Valori assoluti'!G10/'Valori assoluti'!G100*100,"-")</f>
        <v>6.666666666666667</v>
      </c>
      <c r="H10" s="144">
        <f>IF('Valori assoluti'!H100&gt;0,'Valori assoluti'!H10/'Valori assoluti'!H100*100,"-")</f>
        <v>0</v>
      </c>
      <c r="I10" s="144">
        <f>IF('Valori assoluti'!I100&gt;0,'Valori assoluti'!I10/'Valori assoluti'!I100*100,"-")</f>
        <v>1.9230769230769231</v>
      </c>
      <c r="J10" s="144">
        <f>IF('Valori assoluti'!J100&gt;0,'Valori assoluti'!J10/'Valori assoluti'!J100*100,"-")</f>
        <v>0</v>
      </c>
      <c r="K10" s="144">
        <f>IF('Valori assoluti'!K100&gt;0,'Valori assoluti'!K10/'Valori assoluti'!K100*100,"-")</f>
        <v>0</v>
      </c>
      <c r="L10" s="144">
        <f>IF('Valori assoluti'!L100&gt;0,'Valori assoluti'!L10/'Valori assoluti'!L100*100,"-")</f>
        <v>0</v>
      </c>
      <c r="M10" s="144">
        <f>IF('Valori assoluti'!M100&gt;0,'Valori assoluti'!M10/'Valori assoluti'!M100*100,"-")</f>
        <v>0</v>
      </c>
      <c r="N10" s="145">
        <f>IF('Valori assoluti'!N100&gt;0,'Valori assoluti'!N10/'Valori assoluti'!N100*100,"-")</f>
        <v>1.3071895424836601</v>
      </c>
      <c r="O10" s="116"/>
    </row>
    <row r="11" spans="1:15" x14ac:dyDescent="0.3">
      <c r="A11" s="196"/>
      <c r="B11" s="193"/>
      <c r="C11" s="124" t="s">
        <v>171</v>
      </c>
      <c r="D11" s="143">
        <f>IF('Valori assoluti'!D100&gt;0,'Valori assoluti'!D11/'Valori assoluti'!D100*100,"-")</f>
        <v>0</v>
      </c>
      <c r="E11" s="144">
        <f>IF('Valori assoluti'!E100&gt;0,'Valori assoluti'!E11/'Valori assoluti'!E100*100,"-")</f>
        <v>0</v>
      </c>
      <c r="F11" s="144">
        <f>IF('Valori assoluti'!F100&gt;0,'Valori assoluti'!F11/'Valori assoluti'!F100*100,"-")</f>
        <v>0</v>
      </c>
      <c r="G11" s="144">
        <f>IF('Valori assoluti'!G100&gt;0,'Valori assoluti'!G11/'Valori assoluti'!G100*100,"-")</f>
        <v>0</v>
      </c>
      <c r="H11" s="144">
        <f>IF('Valori assoluti'!H100&gt;0,'Valori assoluti'!H11/'Valori assoluti'!H100*100,"-")</f>
        <v>0</v>
      </c>
      <c r="I11" s="144">
        <f>IF('Valori assoluti'!I100&gt;0,'Valori assoluti'!I11/'Valori assoluti'!I100*100,"-")</f>
        <v>0</v>
      </c>
      <c r="J11" s="144">
        <f>IF('Valori assoluti'!J100&gt;0,'Valori assoluti'!J11/'Valori assoluti'!J100*100,"-")</f>
        <v>2.7777777777777777</v>
      </c>
      <c r="K11" s="144">
        <f>IF('Valori assoluti'!K100&gt;0,'Valori assoluti'!K11/'Valori assoluti'!K100*100,"-")</f>
        <v>0</v>
      </c>
      <c r="L11" s="144">
        <f>IF('Valori assoluti'!L100&gt;0,'Valori assoluti'!L11/'Valori assoluti'!L100*100,"-")</f>
        <v>0</v>
      </c>
      <c r="M11" s="144">
        <f>IF('Valori assoluti'!M100&gt;0,'Valori assoluti'!M11/'Valori assoluti'!M100*100,"-")</f>
        <v>0</v>
      </c>
      <c r="N11" s="145">
        <f>IF('Valori assoluti'!N100&gt;0,'Valori assoluti'!N11/'Valori assoluti'!N100*100,"-")</f>
        <v>0.16339869281045752</v>
      </c>
      <c r="O11" s="116"/>
    </row>
    <row r="12" spans="1:15" x14ac:dyDescent="0.3">
      <c r="A12" s="196"/>
      <c r="B12" s="193"/>
      <c r="C12" s="124" t="s">
        <v>172</v>
      </c>
      <c r="D12" s="143">
        <f>IF('Valori assoluti'!D100&gt;0,'Valori assoluti'!D12/'Valori assoluti'!D100*100,"-")</f>
        <v>0</v>
      </c>
      <c r="E12" s="144">
        <f>IF('Valori assoluti'!E100&gt;0,'Valori assoluti'!E12/'Valori assoluti'!E100*100,"-")</f>
        <v>0.80428954423592491</v>
      </c>
      <c r="F12" s="144">
        <f>IF('Valori assoluti'!F100&gt;0,'Valori assoluti'!F12/'Valori assoluti'!F100*100,"-")</f>
        <v>0</v>
      </c>
      <c r="G12" s="144">
        <f>IF('Valori assoluti'!G100&gt;0,'Valori assoluti'!G12/'Valori assoluti'!G100*100,"-")</f>
        <v>0</v>
      </c>
      <c r="H12" s="144">
        <f>IF('Valori assoluti'!H100&gt;0,'Valori assoluti'!H12/'Valori assoluti'!H100*100,"-")</f>
        <v>0</v>
      </c>
      <c r="I12" s="144">
        <f>IF('Valori assoluti'!I100&gt;0,'Valori assoluti'!I12/'Valori assoluti'!I100*100,"-")</f>
        <v>3.8461538461538463</v>
      </c>
      <c r="J12" s="144">
        <f>IF('Valori assoluti'!J100&gt;0,'Valori assoluti'!J12/'Valori assoluti'!J100*100,"-")</f>
        <v>5.5555555555555554</v>
      </c>
      <c r="K12" s="144">
        <f>IF('Valori assoluti'!K100&gt;0,'Valori assoluti'!K12/'Valori assoluti'!K100*100,"-")</f>
        <v>0</v>
      </c>
      <c r="L12" s="144">
        <f>IF('Valori assoluti'!L100&gt;0,'Valori assoluti'!L12/'Valori assoluti'!L100*100,"-")</f>
        <v>0</v>
      </c>
      <c r="M12" s="144">
        <f>IF('Valori assoluti'!M100&gt;0,'Valori assoluti'!M12/'Valori assoluti'!M100*100,"-")</f>
        <v>0</v>
      </c>
      <c r="N12" s="145">
        <f>IF('Valori assoluti'!N100&gt;0,'Valori assoluti'!N12/'Valori assoluti'!N100*100,"-")</f>
        <v>1.1437908496732025</v>
      </c>
      <c r="O12" s="116"/>
    </row>
    <row r="13" spans="1:15" x14ac:dyDescent="0.3">
      <c r="A13" s="196"/>
      <c r="B13" s="193"/>
      <c r="C13" s="124" t="s">
        <v>173</v>
      </c>
      <c r="D13" s="143">
        <f>IF('Valori assoluti'!D100&gt;0,'Valori assoluti'!D13/'Valori assoluti'!D100*100,"-")</f>
        <v>9.0909090909090917</v>
      </c>
      <c r="E13" s="144">
        <f>IF('Valori assoluti'!E100&gt;0,'Valori assoluti'!E13/'Valori assoluti'!E100*100,"-")</f>
        <v>0</v>
      </c>
      <c r="F13" s="144">
        <f>IF('Valori assoluti'!F100&gt;0,'Valori assoluti'!F13/'Valori assoluti'!F100*100,"-")</f>
        <v>0</v>
      </c>
      <c r="G13" s="144">
        <f>IF('Valori assoluti'!G100&gt;0,'Valori assoluti'!G13/'Valori assoluti'!G100*100,"-")</f>
        <v>0</v>
      </c>
      <c r="H13" s="144">
        <f>IF('Valori assoluti'!H100&gt;0,'Valori assoluti'!H13/'Valori assoluti'!H100*100,"-")</f>
        <v>0</v>
      </c>
      <c r="I13" s="144">
        <f>IF('Valori assoluti'!I100&gt;0,'Valori assoluti'!I13/'Valori assoluti'!I100*100,"-")</f>
        <v>0</v>
      </c>
      <c r="J13" s="144">
        <f>IF('Valori assoluti'!J100&gt;0,'Valori assoluti'!J13/'Valori assoluti'!J100*100,"-")</f>
        <v>0</v>
      </c>
      <c r="K13" s="144">
        <f>IF('Valori assoluti'!K100&gt;0,'Valori assoluti'!K13/'Valori assoluti'!K100*100,"-")</f>
        <v>0</v>
      </c>
      <c r="L13" s="144">
        <f>IF('Valori assoluti'!L100&gt;0,'Valori assoluti'!L13/'Valori assoluti'!L100*100,"-")</f>
        <v>0</v>
      </c>
      <c r="M13" s="144">
        <f>IF('Valori assoluti'!M100&gt;0,'Valori assoluti'!M13/'Valori assoluti'!M100*100,"-")</f>
        <v>9.0909090909090917</v>
      </c>
      <c r="N13" s="145">
        <f>IF('Valori assoluti'!N100&gt;0,'Valori assoluti'!N13/'Valori assoluti'!N100*100,"-")</f>
        <v>0.32679738562091504</v>
      </c>
      <c r="O13" s="116"/>
    </row>
    <row r="14" spans="1:15" x14ac:dyDescent="0.3">
      <c r="A14" s="196"/>
      <c r="B14" s="193"/>
      <c r="C14" s="124" t="s">
        <v>174</v>
      </c>
      <c r="D14" s="143">
        <f>IF('Valori assoluti'!D100&gt;0,'Valori assoluti'!D14/'Valori assoluti'!D100*100,"-")</f>
        <v>0</v>
      </c>
      <c r="E14" s="144">
        <f>IF('Valori assoluti'!E100&gt;0,'Valori assoluti'!E14/'Valori assoluti'!E100*100,"-")</f>
        <v>0.80428954423592491</v>
      </c>
      <c r="F14" s="144">
        <f>IF('Valori assoluti'!F100&gt;0,'Valori assoluti'!F14/'Valori assoluti'!F100*100,"-")</f>
        <v>5.2631578947368416</v>
      </c>
      <c r="G14" s="144">
        <f>IF('Valori assoluti'!G100&gt;0,'Valori assoluti'!G14/'Valori assoluti'!G100*100,"-")</f>
        <v>0</v>
      </c>
      <c r="H14" s="144">
        <f>IF('Valori assoluti'!H100&gt;0,'Valori assoluti'!H14/'Valori assoluti'!H100*100,"-")</f>
        <v>10</v>
      </c>
      <c r="I14" s="144">
        <f>IF('Valori assoluti'!I100&gt;0,'Valori assoluti'!I14/'Valori assoluti'!I100*100,"-")</f>
        <v>0</v>
      </c>
      <c r="J14" s="144">
        <f>IF('Valori assoluti'!J100&gt;0,'Valori assoluti'!J14/'Valori assoluti'!J100*100,"-")</f>
        <v>0</v>
      </c>
      <c r="K14" s="144">
        <f>IF('Valori assoluti'!K100&gt;0,'Valori assoluti'!K14/'Valori assoluti'!K100*100,"-")</f>
        <v>8.695652173913043</v>
      </c>
      <c r="L14" s="144">
        <f>IF('Valori assoluti'!L100&gt;0,'Valori assoluti'!L14/'Valori assoluti'!L100*100,"-")</f>
        <v>0</v>
      </c>
      <c r="M14" s="144">
        <f>IF('Valori assoluti'!M100&gt;0,'Valori assoluti'!M14/'Valori assoluti'!M100*100,"-")</f>
        <v>9.0909090909090917</v>
      </c>
      <c r="N14" s="145">
        <f>IF('Valori assoluti'!N100&gt;0,'Valori assoluti'!N14/'Valori assoluti'!N100*100,"-")</f>
        <v>1.6339869281045754</v>
      </c>
      <c r="O14" s="116"/>
    </row>
    <row r="15" spans="1:15" x14ac:dyDescent="0.3">
      <c r="A15" s="196"/>
      <c r="B15" s="193"/>
      <c r="C15" s="124" t="s">
        <v>175</v>
      </c>
      <c r="D15" s="143">
        <f>IF('Valori assoluti'!D100&gt;0,'Valori assoluti'!D15/'Valori assoluti'!D100*100,"-")</f>
        <v>0</v>
      </c>
      <c r="E15" s="144">
        <f>IF('Valori assoluti'!E100&gt;0,'Valori assoluti'!E15/'Valori assoluti'!E100*100,"-")</f>
        <v>0.80428954423592491</v>
      </c>
      <c r="F15" s="144">
        <f>IF('Valori assoluti'!F100&gt;0,'Valori assoluti'!F15/'Valori assoluti'!F100*100,"-")</f>
        <v>1.7543859649122806</v>
      </c>
      <c r="G15" s="144">
        <f>IF('Valori assoluti'!G100&gt;0,'Valori assoluti'!G15/'Valori assoluti'!G100*100,"-")</f>
        <v>3.3333333333333335</v>
      </c>
      <c r="H15" s="144">
        <f>IF('Valori assoluti'!H100&gt;0,'Valori assoluti'!H15/'Valori assoluti'!H100*100,"-")</f>
        <v>0</v>
      </c>
      <c r="I15" s="144">
        <f>IF('Valori assoluti'!I100&gt;0,'Valori assoluti'!I15/'Valori assoluti'!I100*100,"-")</f>
        <v>0</v>
      </c>
      <c r="J15" s="144">
        <f>IF('Valori assoluti'!J100&gt;0,'Valori assoluti'!J15/'Valori assoluti'!J100*100,"-")</f>
        <v>0</v>
      </c>
      <c r="K15" s="144">
        <f>IF('Valori assoluti'!K100&gt;0,'Valori assoluti'!K15/'Valori assoluti'!K100*100,"-")</f>
        <v>4.3478260869565215</v>
      </c>
      <c r="L15" s="144">
        <f>IF('Valori assoluti'!L100&gt;0,'Valori assoluti'!L15/'Valori assoluti'!L100*100,"-")</f>
        <v>0</v>
      </c>
      <c r="M15" s="144">
        <f>IF('Valori assoluti'!M100&gt;0,'Valori assoluti'!M15/'Valori assoluti'!M100*100,"-")</f>
        <v>0</v>
      </c>
      <c r="N15" s="145">
        <f>IF('Valori assoluti'!N100&gt;0,'Valori assoluti'!N15/'Valori assoluti'!N100*100,"-")</f>
        <v>0.98039215686274506</v>
      </c>
      <c r="O15" s="116"/>
    </row>
    <row r="16" spans="1:15" x14ac:dyDescent="0.3">
      <c r="A16" s="196"/>
      <c r="B16" s="193"/>
      <c r="C16" s="124" t="s">
        <v>176</v>
      </c>
      <c r="D16" s="143">
        <f>IF('Valori assoluti'!D100&gt;0,'Valori assoluti'!D16/'Valori assoluti'!D100*100,"-")</f>
        <v>0</v>
      </c>
      <c r="E16" s="144">
        <f>IF('Valori assoluti'!E100&gt;0,'Valori assoluti'!E16/'Valori assoluti'!E100*100,"-")</f>
        <v>0</v>
      </c>
      <c r="F16" s="144">
        <f>IF('Valori assoluti'!F100&gt;0,'Valori assoluti'!F16/'Valori assoluti'!F100*100,"-")</f>
        <v>1.7543859649122806</v>
      </c>
      <c r="G16" s="144">
        <f>IF('Valori assoluti'!G100&gt;0,'Valori assoluti'!G16/'Valori assoluti'!G100*100,"-")</f>
        <v>3.3333333333333335</v>
      </c>
      <c r="H16" s="144">
        <f>IF('Valori assoluti'!H100&gt;0,'Valori assoluti'!H16/'Valori assoluti'!H100*100,"-")</f>
        <v>0</v>
      </c>
      <c r="I16" s="144">
        <f>IF('Valori assoluti'!I100&gt;0,'Valori assoluti'!I16/'Valori assoluti'!I100*100,"-")</f>
        <v>0</v>
      </c>
      <c r="J16" s="144">
        <f>IF('Valori assoluti'!J100&gt;0,'Valori assoluti'!J16/'Valori assoluti'!J100*100,"-")</f>
        <v>0</v>
      </c>
      <c r="K16" s="144">
        <f>IF('Valori assoluti'!K100&gt;0,'Valori assoluti'!K16/'Valori assoluti'!K100*100,"-")</f>
        <v>0</v>
      </c>
      <c r="L16" s="144">
        <f>IF('Valori assoluti'!L100&gt;0,'Valori assoluti'!L16/'Valori assoluti'!L100*100,"-")</f>
        <v>0</v>
      </c>
      <c r="M16" s="144">
        <f>IF('Valori assoluti'!M100&gt;0,'Valori assoluti'!M16/'Valori assoluti'!M100*100,"-")</f>
        <v>0</v>
      </c>
      <c r="N16" s="145">
        <f>IF('Valori assoluti'!N100&gt;0,'Valori assoluti'!N16/'Valori assoluti'!N100*100,"-")</f>
        <v>0.32679738562091504</v>
      </c>
      <c r="O16" s="116"/>
    </row>
    <row r="17" spans="1:15" x14ac:dyDescent="0.3">
      <c r="A17" s="196"/>
      <c r="B17" s="193"/>
      <c r="C17" s="124" t="s">
        <v>177</v>
      </c>
      <c r="D17" s="143">
        <f>IF('Valori assoluti'!D100&gt;0,'Valori assoluti'!D17/'Valori assoluti'!D100*100,"-")</f>
        <v>0</v>
      </c>
      <c r="E17" s="144">
        <f>IF('Valori assoluti'!E100&gt;0,'Valori assoluti'!E17/'Valori assoluti'!E100*100,"-")</f>
        <v>0.53619302949061665</v>
      </c>
      <c r="F17" s="144">
        <f>IF('Valori assoluti'!F100&gt;0,'Valori assoluti'!F17/'Valori assoluti'!F100*100,"-")</f>
        <v>0</v>
      </c>
      <c r="G17" s="144">
        <f>IF('Valori assoluti'!G100&gt;0,'Valori assoluti'!G17/'Valori assoluti'!G100*100,"-")</f>
        <v>0</v>
      </c>
      <c r="H17" s="144">
        <f>IF('Valori assoluti'!H100&gt;0,'Valori assoluti'!H17/'Valori assoluti'!H100*100,"-")</f>
        <v>0</v>
      </c>
      <c r="I17" s="144">
        <f>IF('Valori assoluti'!I100&gt;0,'Valori assoluti'!I17/'Valori assoluti'!I100*100,"-")</f>
        <v>0</v>
      </c>
      <c r="J17" s="144">
        <f>IF('Valori assoluti'!J100&gt;0,'Valori assoluti'!J17/'Valori assoluti'!J100*100,"-")</f>
        <v>2.7777777777777777</v>
      </c>
      <c r="K17" s="144">
        <f>IF('Valori assoluti'!K100&gt;0,'Valori assoluti'!K17/'Valori assoluti'!K100*100,"-")</f>
        <v>0</v>
      </c>
      <c r="L17" s="144">
        <f>IF('Valori assoluti'!L100&gt;0,'Valori assoluti'!L17/'Valori assoluti'!L100*100,"-")</f>
        <v>0</v>
      </c>
      <c r="M17" s="144">
        <f>IF('Valori assoluti'!M100&gt;0,'Valori assoluti'!M17/'Valori assoluti'!M100*100,"-")</f>
        <v>0</v>
      </c>
      <c r="N17" s="145">
        <f>IF('Valori assoluti'!N100&gt;0,'Valori assoluti'!N17/'Valori assoluti'!N100*100,"-")</f>
        <v>0.49019607843137253</v>
      </c>
      <c r="O17" s="116"/>
    </row>
    <row r="18" spans="1:15" x14ac:dyDescent="0.3">
      <c r="A18" s="196"/>
      <c r="B18" s="193"/>
      <c r="C18" s="160" t="s">
        <v>178</v>
      </c>
      <c r="D18" s="165">
        <f>IF('Valori assoluti'!D100&gt;0,'Valori assoluti'!D18/'Valori assoluti'!D100*100,"-")</f>
        <v>0</v>
      </c>
      <c r="E18" s="166">
        <f>IF('Valori assoluti'!E100&gt;0,'Valori assoluti'!E18/'Valori assoluti'!E100*100,"-")</f>
        <v>0.26809651474530832</v>
      </c>
      <c r="F18" s="166">
        <f>IF('Valori assoluti'!F100&gt;0,'Valori assoluti'!F18/'Valori assoluti'!F100*100,"-")</f>
        <v>0</v>
      </c>
      <c r="G18" s="166">
        <f>IF('Valori assoluti'!G100&gt;0,'Valori assoluti'!G18/'Valori assoluti'!G100*100,"-")</f>
        <v>0</v>
      </c>
      <c r="H18" s="166">
        <f>IF('Valori assoluti'!H100&gt;0,'Valori assoluti'!H18/'Valori assoluti'!H100*100,"-")</f>
        <v>0</v>
      </c>
      <c r="I18" s="166">
        <f>IF('Valori assoluti'!I100&gt;0,'Valori assoluti'!I18/'Valori assoluti'!I100*100,"-")</f>
        <v>0</v>
      </c>
      <c r="J18" s="166">
        <f>IF('Valori assoluti'!J100&gt;0,'Valori assoluti'!J18/'Valori assoluti'!J100*100,"-")</f>
        <v>2.7777777777777777</v>
      </c>
      <c r="K18" s="166">
        <f>IF('Valori assoluti'!K100&gt;0,'Valori assoluti'!K18/'Valori assoluti'!K100*100,"-")</f>
        <v>0</v>
      </c>
      <c r="L18" s="166">
        <f>IF('Valori assoluti'!L100&gt;0,'Valori assoluti'!L18/'Valori assoluti'!L100*100,"-")</f>
        <v>0</v>
      </c>
      <c r="M18" s="166">
        <f>IF('Valori assoluti'!M100&gt;0,'Valori assoluti'!M18/'Valori assoluti'!M100*100,"-")</f>
        <v>0</v>
      </c>
      <c r="N18" s="167">
        <f>IF('Valori assoluti'!N100&gt;0,'Valori assoluti'!N18/'Valori assoluti'!N100*100,"-")</f>
        <v>0.32679738562091504</v>
      </c>
      <c r="O18" s="116"/>
    </row>
    <row r="19" spans="1:15" s="132" customFormat="1" x14ac:dyDescent="0.3">
      <c r="A19" s="197"/>
      <c r="B19" s="199" t="s">
        <v>36</v>
      </c>
      <c r="C19" s="200"/>
      <c r="D19" s="146">
        <f>IF('Valori assoluti'!D100&gt;0,'Valori assoluti'!D19/'Valori assoluti'!D100*100,"-")</f>
        <v>9.0909090909090917</v>
      </c>
      <c r="E19" s="147">
        <f>IF('Valori assoluti'!E100&gt;0,'Valori assoluti'!E19/'Valori assoluti'!E100*100,"-")</f>
        <v>6.9705093833780163</v>
      </c>
      <c r="F19" s="147">
        <f>IF('Valori assoluti'!F100&gt;0,'Valori assoluti'!F19/'Valori assoluti'!F100*100,"-")</f>
        <v>15.789473684210526</v>
      </c>
      <c r="G19" s="147">
        <f>IF('Valori assoluti'!G100&gt;0,'Valori assoluti'!G19/'Valori assoluti'!G100*100,"-")</f>
        <v>16.666666666666664</v>
      </c>
      <c r="H19" s="147">
        <f>IF('Valori assoluti'!H100&gt;0,'Valori assoluti'!H19/'Valori assoluti'!H100*100,"-")</f>
        <v>10</v>
      </c>
      <c r="I19" s="147">
        <f>IF('Valori assoluti'!I100&gt;0,'Valori assoluti'!I19/'Valori assoluti'!I100*100,"-")</f>
        <v>15.384615384615385</v>
      </c>
      <c r="J19" s="147">
        <f>IF('Valori assoluti'!J100&gt;0,'Valori assoluti'!J19/'Valori assoluti'!J100*100,"-")</f>
        <v>19.444444444444446</v>
      </c>
      <c r="K19" s="147">
        <f>IF('Valori assoluti'!K100&gt;0,'Valori assoluti'!K19/'Valori assoluti'!K100*100,"-")</f>
        <v>17.391304347826086</v>
      </c>
      <c r="L19" s="147">
        <f>IF('Valori assoluti'!L100&gt;0,'Valori assoluti'!L19/'Valori assoluti'!L100*100,"-")</f>
        <v>0</v>
      </c>
      <c r="M19" s="147">
        <f>IF('Valori assoluti'!M100&gt;0,'Valori assoluti'!M19/'Valori assoluti'!M100*100,"-")</f>
        <v>27.27272727272727</v>
      </c>
      <c r="N19" s="148">
        <f>IF('Valori assoluti'!N100&gt;0,'Valori assoluti'!N19/'Valori assoluti'!N100*100,"-")</f>
        <v>10.457516339869281</v>
      </c>
      <c r="O19" s="131"/>
    </row>
    <row r="20" spans="1:15" x14ac:dyDescent="0.3">
      <c r="A20" s="201" t="s">
        <v>179</v>
      </c>
      <c r="B20" s="202" t="s">
        <v>164</v>
      </c>
      <c r="C20" s="133" t="s">
        <v>165</v>
      </c>
      <c r="D20" s="149">
        <f>IF('Valori assoluti'!D100&gt;0,'Valori assoluti'!D20/'Valori assoluti'!D100*100,"-")</f>
        <v>0</v>
      </c>
      <c r="E20" s="150">
        <f>IF('Valori assoluti'!E100&gt;0,'Valori assoluti'!E20/'Valori assoluti'!E100*100,"-")</f>
        <v>3.2171581769436997</v>
      </c>
      <c r="F20" s="150">
        <f>IF('Valori assoluti'!F100&gt;0,'Valori assoluti'!F20/'Valori assoluti'!F100*100,"-")</f>
        <v>8.7719298245614024</v>
      </c>
      <c r="G20" s="150">
        <f>IF('Valori assoluti'!G100&gt;0,'Valori assoluti'!G20/'Valori assoluti'!G100*100,"-")</f>
        <v>0</v>
      </c>
      <c r="H20" s="150">
        <f>IF('Valori assoluti'!H100&gt;0,'Valori assoluti'!H20/'Valori assoluti'!H100*100,"-")</f>
        <v>0</v>
      </c>
      <c r="I20" s="150">
        <f>IF('Valori assoluti'!I100&gt;0,'Valori assoluti'!I20/'Valori assoluti'!I100*100,"-")</f>
        <v>0</v>
      </c>
      <c r="J20" s="150">
        <f>IF('Valori assoluti'!J100&gt;0,'Valori assoluti'!J20/'Valori assoluti'!J100*100,"-")</f>
        <v>0</v>
      </c>
      <c r="K20" s="150">
        <f>IF('Valori assoluti'!K100&gt;0,'Valori assoluti'!K20/'Valori assoluti'!K100*100,"-")</f>
        <v>4.3478260869565215</v>
      </c>
      <c r="L20" s="150">
        <f>IF('Valori assoluti'!L100&gt;0,'Valori assoluti'!L20/'Valori assoluti'!L100*100,"-")</f>
        <v>0</v>
      </c>
      <c r="M20" s="150">
        <f>IF('Valori assoluti'!M100&gt;0,'Valori assoluti'!M20/'Valori assoluti'!M100*100,"-")</f>
        <v>0</v>
      </c>
      <c r="N20" s="151">
        <f>IF('Valori assoluti'!N100&gt;0,'Valori assoluti'!N20/'Valori assoluti'!N100*100,"-")</f>
        <v>2.9411764705882351</v>
      </c>
      <c r="O20" s="116"/>
    </row>
    <row r="21" spans="1:15" x14ac:dyDescent="0.3">
      <c r="A21" s="196"/>
      <c r="B21" s="193"/>
      <c r="C21" s="124" t="s">
        <v>166</v>
      </c>
      <c r="D21" s="143">
        <f>IF('Valori assoluti'!D100&gt;0,'Valori assoluti'!D21/'Valori assoluti'!D100*100,"-")</f>
        <v>0</v>
      </c>
      <c r="E21" s="144">
        <f>IF('Valori assoluti'!E100&gt;0,'Valori assoluti'!E21/'Valori assoluti'!E100*100,"-")</f>
        <v>1.3404825737265416</v>
      </c>
      <c r="F21" s="144">
        <f>IF('Valori assoluti'!F100&gt;0,'Valori assoluti'!F21/'Valori assoluti'!F100*100,"-")</f>
        <v>0</v>
      </c>
      <c r="G21" s="144">
        <f>IF('Valori assoluti'!G100&gt;0,'Valori assoluti'!G21/'Valori assoluti'!G100*100,"-")</f>
        <v>0</v>
      </c>
      <c r="H21" s="144">
        <f>IF('Valori assoluti'!H100&gt;0,'Valori assoluti'!H21/'Valori assoluti'!H100*100,"-")</f>
        <v>0</v>
      </c>
      <c r="I21" s="144">
        <f>IF('Valori assoluti'!I100&gt;0,'Valori assoluti'!I21/'Valori assoluti'!I100*100,"-")</f>
        <v>0</v>
      </c>
      <c r="J21" s="144">
        <f>IF('Valori assoluti'!J100&gt;0,'Valori assoluti'!J21/'Valori assoluti'!J100*100,"-")</f>
        <v>0</v>
      </c>
      <c r="K21" s="144">
        <f>IF('Valori assoluti'!K100&gt;0,'Valori assoluti'!K21/'Valori assoluti'!K100*100,"-")</f>
        <v>0</v>
      </c>
      <c r="L21" s="144">
        <f>IF('Valori assoluti'!L100&gt;0,'Valori assoluti'!L21/'Valori assoluti'!L100*100,"-")</f>
        <v>0</v>
      </c>
      <c r="M21" s="144">
        <f>IF('Valori assoluti'!M100&gt;0,'Valori assoluti'!M21/'Valori assoluti'!M100*100,"-")</f>
        <v>0</v>
      </c>
      <c r="N21" s="145">
        <f>IF('Valori assoluti'!N100&gt;0,'Valori assoluti'!N21/'Valori assoluti'!N100*100,"-")</f>
        <v>0.81699346405228768</v>
      </c>
      <c r="O21" s="116"/>
    </row>
    <row r="22" spans="1:15" x14ac:dyDescent="0.3">
      <c r="A22" s="196"/>
      <c r="B22" s="193"/>
      <c r="C22" s="124" t="s">
        <v>167</v>
      </c>
      <c r="D22" s="143">
        <f>IF('Valori assoluti'!D100&gt;0,'Valori assoluti'!D22/'Valori assoluti'!D100*100,"-")</f>
        <v>0</v>
      </c>
      <c r="E22" s="144">
        <f>IF('Valori assoluti'!E100&gt;0,'Valori assoluti'!E22/'Valori assoluti'!E100*100,"-")</f>
        <v>5.8981233243967823</v>
      </c>
      <c r="F22" s="144">
        <f>IF('Valori assoluti'!F100&gt;0,'Valori assoluti'!F22/'Valori assoluti'!F100*100,"-")</f>
        <v>5.2631578947368416</v>
      </c>
      <c r="G22" s="144">
        <f>IF('Valori assoluti'!G100&gt;0,'Valori assoluti'!G22/'Valori assoluti'!G100*100,"-")</f>
        <v>3.3333333333333335</v>
      </c>
      <c r="H22" s="144">
        <f>IF('Valori assoluti'!H100&gt;0,'Valori assoluti'!H22/'Valori assoluti'!H100*100,"-")</f>
        <v>0</v>
      </c>
      <c r="I22" s="144">
        <f>IF('Valori assoluti'!I100&gt;0,'Valori assoluti'!I22/'Valori assoluti'!I100*100,"-")</f>
        <v>3.8461538461538463</v>
      </c>
      <c r="J22" s="144">
        <f>IF('Valori assoluti'!J100&gt;0,'Valori assoluti'!J22/'Valori assoluti'!J100*100,"-")</f>
        <v>0</v>
      </c>
      <c r="K22" s="144">
        <f>IF('Valori assoluti'!K100&gt;0,'Valori assoluti'!K22/'Valori assoluti'!K100*100,"-")</f>
        <v>0</v>
      </c>
      <c r="L22" s="144">
        <f>IF('Valori assoluti'!L100&gt;0,'Valori assoluti'!L22/'Valori assoluti'!L100*100,"-")</f>
        <v>0</v>
      </c>
      <c r="M22" s="144">
        <f>IF('Valori assoluti'!M100&gt;0,'Valori assoluti'!M22/'Valori assoluti'!M100*100,"-")</f>
        <v>0</v>
      </c>
      <c r="N22" s="145">
        <f>IF('Valori assoluti'!N100&gt;0,'Valori assoluti'!N22/'Valori assoluti'!N100*100,"-")</f>
        <v>4.5751633986928102</v>
      </c>
      <c r="O22" s="116"/>
    </row>
    <row r="23" spans="1:15" ht="16.8" x14ac:dyDescent="0.3">
      <c r="A23" s="196"/>
      <c r="B23" s="193"/>
      <c r="C23" s="124" t="s">
        <v>180</v>
      </c>
      <c r="D23" s="143">
        <f>IF('Valori assoluti'!D100&gt;0,'Valori assoluti'!D23/'Valori assoluti'!D100*100,"-")</f>
        <v>0</v>
      </c>
      <c r="E23" s="144">
        <f>IF('Valori assoluti'!E100&gt;0,'Valori assoluti'!E23/'Valori assoluti'!E100*100,"-")</f>
        <v>0</v>
      </c>
      <c r="F23" s="144">
        <f>IF('Valori assoluti'!F100&gt;0,'Valori assoluti'!F23/'Valori assoluti'!F100*100,"-")</f>
        <v>0</v>
      </c>
      <c r="G23" s="144">
        <f>IF('Valori assoluti'!G100&gt;0,'Valori assoluti'!G23/'Valori assoluti'!G100*100,"-")</f>
        <v>0</v>
      </c>
      <c r="H23" s="144">
        <f>IF('Valori assoluti'!H100&gt;0,'Valori assoluti'!H23/'Valori assoluti'!H100*100,"-")</f>
        <v>0</v>
      </c>
      <c r="I23" s="144">
        <f>IF('Valori assoluti'!I100&gt;0,'Valori assoluti'!I23/'Valori assoluti'!I100*100,"-")</f>
        <v>1.9230769230769231</v>
      </c>
      <c r="J23" s="144">
        <f>IF('Valori assoluti'!J100&gt;0,'Valori assoluti'!J23/'Valori assoluti'!J100*100,"-")</f>
        <v>0</v>
      </c>
      <c r="K23" s="144">
        <f>IF('Valori assoluti'!K100&gt;0,'Valori assoluti'!K23/'Valori assoluti'!K100*100,"-")</f>
        <v>0</v>
      </c>
      <c r="L23" s="144">
        <f>IF('Valori assoluti'!L100&gt;0,'Valori assoluti'!L23/'Valori assoluti'!L100*100,"-")</f>
        <v>0</v>
      </c>
      <c r="M23" s="144">
        <f>IF('Valori assoluti'!M100&gt;0,'Valori assoluti'!M23/'Valori assoluti'!M100*100,"-")</f>
        <v>0</v>
      </c>
      <c r="N23" s="145">
        <f>IF('Valori assoluti'!N100&gt;0,'Valori assoluti'!N23/'Valori assoluti'!N100*100,"-")</f>
        <v>0.16339869281045752</v>
      </c>
      <c r="O23" s="116"/>
    </row>
    <row r="24" spans="1:15" x14ac:dyDescent="0.3">
      <c r="A24" s="196"/>
      <c r="B24" s="193"/>
      <c r="C24" s="124" t="s">
        <v>168</v>
      </c>
      <c r="D24" s="143">
        <f>IF('Valori assoluti'!D100&gt;0,'Valori assoluti'!D24/'Valori assoluti'!D100*100,"-")</f>
        <v>9.0909090909090917</v>
      </c>
      <c r="E24" s="144">
        <f>IF('Valori assoluti'!E100&gt;0,'Valori assoluti'!E24/'Valori assoluti'!E100*100,"-")</f>
        <v>2.4128686327077746</v>
      </c>
      <c r="F24" s="144">
        <f>IF('Valori assoluti'!F100&gt;0,'Valori assoluti'!F24/'Valori assoluti'!F100*100,"-")</f>
        <v>3.5087719298245612</v>
      </c>
      <c r="G24" s="144">
        <f>IF('Valori assoluti'!G100&gt;0,'Valori assoluti'!G24/'Valori assoluti'!G100*100,"-")</f>
        <v>3.3333333333333335</v>
      </c>
      <c r="H24" s="144">
        <f>IF('Valori assoluti'!H100&gt;0,'Valori assoluti'!H24/'Valori assoluti'!H100*100,"-")</f>
        <v>20</v>
      </c>
      <c r="I24" s="144">
        <f>IF('Valori assoluti'!I100&gt;0,'Valori assoluti'!I24/'Valori assoluti'!I100*100,"-")</f>
        <v>0</v>
      </c>
      <c r="J24" s="144">
        <f>IF('Valori assoluti'!J100&gt;0,'Valori assoluti'!J24/'Valori assoluti'!J100*100,"-")</f>
        <v>0</v>
      </c>
      <c r="K24" s="144">
        <f>IF('Valori assoluti'!K100&gt;0,'Valori assoluti'!K24/'Valori assoluti'!K100*100,"-")</f>
        <v>4.3478260869565215</v>
      </c>
      <c r="L24" s="144">
        <f>IF('Valori assoluti'!L100&gt;0,'Valori assoluti'!L24/'Valori assoluti'!L100*100,"-")</f>
        <v>0</v>
      </c>
      <c r="M24" s="144">
        <f>IF('Valori assoluti'!M100&gt;0,'Valori assoluti'!M24/'Valori assoluti'!M100*100,"-")</f>
        <v>0</v>
      </c>
      <c r="N24" s="145">
        <f>IF('Valori assoluti'!N100&gt;0,'Valori assoluti'!N24/'Valori assoluti'!N100*100,"-")</f>
        <v>2.6143790849673203</v>
      </c>
      <c r="O24" s="116"/>
    </row>
    <row r="25" spans="1:15" ht="16.8" x14ac:dyDescent="0.3">
      <c r="A25" s="196"/>
      <c r="B25" s="193"/>
      <c r="C25" s="124" t="s">
        <v>169</v>
      </c>
      <c r="D25" s="143">
        <f>IF('Valori assoluti'!D100&gt;0,'Valori assoluti'!D25/'Valori assoluti'!D100*100,"-")</f>
        <v>0</v>
      </c>
      <c r="E25" s="144">
        <f>IF('Valori assoluti'!E100&gt;0,'Valori assoluti'!E25/'Valori assoluti'!E100*100,"-")</f>
        <v>0.53619302949061665</v>
      </c>
      <c r="F25" s="144">
        <f>IF('Valori assoluti'!F100&gt;0,'Valori assoluti'!F25/'Valori assoluti'!F100*100,"-")</f>
        <v>0</v>
      </c>
      <c r="G25" s="144">
        <f>IF('Valori assoluti'!G100&gt;0,'Valori assoluti'!G25/'Valori assoluti'!G100*100,"-")</f>
        <v>0</v>
      </c>
      <c r="H25" s="144">
        <f>IF('Valori assoluti'!H100&gt;0,'Valori assoluti'!H25/'Valori assoluti'!H100*100,"-")</f>
        <v>0</v>
      </c>
      <c r="I25" s="144">
        <f>IF('Valori assoluti'!I100&gt;0,'Valori assoluti'!I25/'Valori assoluti'!I100*100,"-")</f>
        <v>0</v>
      </c>
      <c r="J25" s="144">
        <f>IF('Valori assoluti'!J100&gt;0,'Valori assoluti'!J25/'Valori assoluti'!J100*100,"-")</f>
        <v>0</v>
      </c>
      <c r="K25" s="144">
        <f>IF('Valori assoluti'!K100&gt;0,'Valori assoluti'!K25/'Valori assoluti'!K100*100,"-")</f>
        <v>0</v>
      </c>
      <c r="L25" s="144">
        <f>IF('Valori assoluti'!L100&gt;0,'Valori assoluti'!L25/'Valori assoluti'!L100*100,"-")</f>
        <v>0</v>
      </c>
      <c r="M25" s="144">
        <f>IF('Valori assoluti'!M100&gt;0,'Valori assoluti'!M25/'Valori assoluti'!M100*100,"-")</f>
        <v>18.181818181818183</v>
      </c>
      <c r="N25" s="145">
        <f>IF('Valori assoluti'!N100&gt;0,'Valori assoluti'!N25/'Valori assoluti'!N100*100,"-")</f>
        <v>0.65359477124183007</v>
      </c>
      <c r="O25" s="116"/>
    </row>
    <row r="26" spans="1:15" ht="16.8" x14ac:dyDescent="0.3">
      <c r="A26" s="196"/>
      <c r="B26" s="193"/>
      <c r="C26" s="124" t="s">
        <v>170</v>
      </c>
      <c r="D26" s="143">
        <f>IF('Valori assoluti'!D100&gt;0,'Valori assoluti'!D26/'Valori assoluti'!D100*100,"-")</f>
        <v>0</v>
      </c>
      <c r="E26" s="144">
        <f>IF('Valori assoluti'!E100&gt;0,'Valori assoluti'!E26/'Valori assoluti'!E100*100,"-")</f>
        <v>2.6809651474530831</v>
      </c>
      <c r="F26" s="144">
        <f>IF('Valori assoluti'!F100&gt;0,'Valori assoluti'!F26/'Valori assoluti'!F100*100,"-")</f>
        <v>0</v>
      </c>
      <c r="G26" s="144">
        <f>IF('Valori assoluti'!G100&gt;0,'Valori assoluti'!G26/'Valori assoluti'!G100*100,"-")</f>
        <v>3.3333333333333335</v>
      </c>
      <c r="H26" s="144">
        <f>IF('Valori assoluti'!H100&gt;0,'Valori assoluti'!H26/'Valori assoluti'!H100*100,"-")</f>
        <v>0</v>
      </c>
      <c r="I26" s="144">
        <f>IF('Valori assoluti'!I100&gt;0,'Valori assoluti'!I26/'Valori assoluti'!I100*100,"-")</f>
        <v>1.9230769230769231</v>
      </c>
      <c r="J26" s="144">
        <f>IF('Valori assoluti'!J100&gt;0,'Valori assoluti'!J26/'Valori assoluti'!J100*100,"-")</f>
        <v>2.7777777777777777</v>
      </c>
      <c r="K26" s="144">
        <f>IF('Valori assoluti'!K100&gt;0,'Valori assoluti'!K26/'Valori assoluti'!K100*100,"-")</f>
        <v>8.695652173913043</v>
      </c>
      <c r="L26" s="144">
        <f>IF('Valori assoluti'!L100&gt;0,'Valori assoluti'!L26/'Valori assoluti'!L100*100,"-")</f>
        <v>0</v>
      </c>
      <c r="M26" s="144">
        <f>IF('Valori assoluti'!M100&gt;0,'Valori assoluti'!M26/'Valori assoluti'!M100*100,"-")</f>
        <v>0</v>
      </c>
      <c r="N26" s="145">
        <f>IF('Valori assoluti'!N100&gt;0,'Valori assoluti'!N26/'Valori assoluti'!N100*100,"-")</f>
        <v>2.4509803921568629</v>
      </c>
      <c r="O26" s="116"/>
    </row>
    <row r="27" spans="1:15" x14ac:dyDescent="0.3">
      <c r="A27" s="196"/>
      <c r="B27" s="193"/>
      <c r="C27" s="124" t="s">
        <v>171</v>
      </c>
      <c r="D27" s="143">
        <f>IF('Valori assoluti'!D100&gt;0,'Valori assoluti'!D27/'Valori assoluti'!D100*100,"-")</f>
        <v>0</v>
      </c>
      <c r="E27" s="144">
        <f>IF('Valori assoluti'!E100&gt;0,'Valori assoluti'!E27/'Valori assoluti'!E100*100,"-")</f>
        <v>1.0723860589812333</v>
      </c>
      <c r="F27" s="144">
        <f>IF('Valori assoluti'!F100&gt;0,'Valori assoluti'!F27/'Valori assoluti'!F100*100,"-")</f>
        <v>1.7543859649122806</v>
      </c>
      <c r="G27" s="144">
        <f>IF('Valori assoluti'!G100&gt;0,'Valori assoluti'!G27/'Valori assoluti'!G100*100,"-")</f>
        <v>3.3333333333333335</v>
      </c>
      <c r="H27" s="144">
        <f>IF('Valori assoluti'!H100&gt;0,'Valori assoluti'!H27/'Valori assoluti'!H100*100,"-")</f>
        <v>0</v>
      </c>
      <c r="I27" s="144">
        <f>IF('Valori assoluti'!I100&gt;0,'Valori assoluti'!I27/'Valori assoluti'!I100*100,"-")</f>
        <v>1.9230769230769231</v>
      </c>
      <c r="J27" s="144">
        <f>IF('Valori assoluti'!J100&gt;0,'Valori assoluti'!J27/'Valori assoluti'!J100*100,"-")</f>
        <v>0</v>
      </c>
      <c r="K27" s="144">
        <f>IF('Valori assoluti'!K100&gt;0,'Valori assoluti'!K27/'Valori assoluti'!K100*100,"-")</f>
        <v>0</v>
      </c>
      <c r="L27" s="144">
        <f>IF('Valori assoluti'!L100&gt;0,'Valori assoluti'!L27/'Valori assoluti'!L100*100,"-")</f>
        <v>0</v>
      </c>
      <c r="M27" s="144">
        <f>IF('Valori assoluti'!M100&gt;0,'Valori assoluti'!M27/'Valori assoluti'!M100*100,"-")</f>
        <v>0</v>
      </c>
      <c r="N27" s="145">
        <f>IF('Valori assoluti'!N100&gt;0,'Valori assoluti'!N27/'Valori assoluti'!N100*100,"-")</f>
        <v>1.1437908496732025</v>
      </c>
      <c r="O27" s="116"/>
    </row>
    <row r="28" spans="1:15" x14ac:dyDescent="0.3">
      <c r="A28" s="196"/>
      <c r="B28" s="193"/>
      <c r="C28" s="124" t="s">
        <v>172</v>
      </c>
      <c r="D28" s="143">
        <f>IF('Valori assoluti'!D100&gt;0,'Valori assoluti'!D28/'Valori assoluti'!D100*100,"-")</f>
        <v>0</v>
      </c>
      <c r="E28" s="144">
        <f>IF('Valori assoluti'!E100&gt;0,'Valori assoluti'!E28/'Valori assoluti'!E100*100,"-")</f>
        <v>2.9490616621983912</v>
      </c>
      <c r="F28" s="144">
        <f>IF('Valori assoluti'!F100&gt;0,'Valori assoluti'!F28/'Valori assoluti'!F100*100,"-")</f>
        <v>7.0175438596491224</v>
      </c>
      <c r="G28" s="144">
        <f>IF('Valori assoluti'!G100&gt;0,'Valori assoluti'!G28/'Valori assoluti'!G100*100,"-")</f>
        <v>0</v>
      </c>
      <c r="H28" s="144">
        <f>IF('Valori assoluti'!H100&gt;0,'Valori assoluti'!H28/'Valori assoluti'!H100*100,"-")</f>
        <v>0</v>
      </c>
      <c r="I28" s="144">
        <f>IF('Valori assoluti'!I100&gt;0,'Valori assoluti'!I28/'Valori assoluti'!I100*100,"-")</f>
        <v>0</v>
      </c>
      <c r="J28" s="144">
        <f>IF('Valori assoluti'!J100&gt;0,'Valori assoluti'!J28/'Valori assoluti'!J100*100,"-")</f>
        <v>0</v>
      </c>
      <c r="K28" s="144">
        <f>IF('Valori assoluti'!K100&gt;0,'Valori assoluti'!K28/'Valori assoluti'!K100*100,"-")</f>
        <v>0</v>
      </c>
      <c r="L28" s="144">
        <f>IF('Valori assoluti'!L100&gt;0,'Valori assoluti'!L28/'Valori assoluti'!L100*100,"-")</f>
        <v>0</v>
      </c>
      <c r="M28" s="144">
        <f>IF('Valori assoluti'!M100&gt;0,'Valori assoluti'!M28/'Valori assoluti'!M100*100,"-")</f>
        <v>9.0909090909090917</v>
      </c>
      <c r="N28" s="145">
        <f>IF('Valori assoluti'!N100&gt;0,'Valori assoluti'!N28/'Valori assoluti'!N100*100,"-")</f>
        <v>2.6143790849673203</v>
      </c>
      <c r="O28" s="116"/>
    </row>
    <row r="29" spans="1:15" x14ac:dyDescent="0.3">
      <c r="A29" s="196"/>
      <c r="B29" s="193"/>
      <c r="C29" s="124" t="s">
        <v>174</v>
      </c>
      <c r="D29" s="143">
        <f>IF('Valori assoluti'!D100&gt;0,'Valori assoluti'!D29/'Valori assoluti'!D100*100,"-")</f>
        <v>9.0909090909090917</v>
      </c>
      <c r="E29" s="144">
        <f>IF('Valori assoluti'!E100&gt;0,'Valori assoluti'!E29/'Valori assoluti'!E100*100,"-")</f>
        <v>5.3619302949061662</v>
      </c>
      <c r="F29" s="144">
        <f>IF('Valori assoluti'!F100&gt;0,'Valori assoluti'!F29/'Valori assoluti'!F100*100,"-")</f>
        <v>5.2631578947368416</v>
      </c>
      <c r="G29" s="144">
        <f>IF('Valori assoluti'!G100&gt;0,'Valori assoluti'!G29/'Valori assoluti'!G100*100,"-")</f>
        <v>0</v>
      </c>
      <c r="H29" s="144">
        <f>IF('Valori assoluti'!H100&gt;0,'Valori assoluti'!H29/'Valori assoluti'!H100*100,"-")</f>
        <v>0</v>
      </c>
      <c r="I29" s="144">
        <f>IF('Valori assoluti'!I100&gt;0,'Valori assoluti'!I29/'Valori assoluti'!I100*100,"-")</f>
        <v>1.9230769230769231</v>
      </c>
      <c r="J29" s="144">
        <f>IF('Valori assoluti'!J100&gt;0,'Valori assoluti'!J29/'Valori assoluti'!J100*100,"-")</f>
        <v>0</v>
      </c>
      <c r="K29" s="144">
        <f>IF('Valori assoluti'!K100&gt;0,'Valori assoluti'!K29/'Valori assoluti'!K100*100,"-")</f>
        <v>0</v>
      </c>
      <c r="L29" s="144">
        <f>IF('Valori assoluti'!L100&gt;0,'Valori assoluti'!L29/'Valori assoluti'!L100*100,"-")</f>
        <v>0</v>
      </c>
      <c r="M29" s="144">
        <f>IF('Valori assoluti'!M100&gt;0,'Valori assoluti'!M29/'Valori assoluti'!M100*100,"-")</f>
        <v>0</v>
      </c>
      <c r="N29" s="145">
        <f>IF('Valori assoluti'!N100&gt;0,'Valori assoluti'!N29/'Valori assoluti'!N100*100,"-")</f>
        <v>4.0849673202614376</v>
      </c>
      <c r="O29" s="116"/>
    </row>
    <row r="30" spans="1:15" x14ac:dyDescent="0.3">
      <c r="A30" s="196"/>
      <c r="B30" s="193"/>
      <c r="C30" s="124" t="s">
        <v>175</v>
      </c>
      <c r="D30" s="143">
        <f>IF('Valori assoluti'!D100&gt;0,'Valori assoluti'!D30/'Valori assoluti'!D100*100,"-")</f>
        <v>0</v>
      </c>
      <c r="E30" s="144">
        <f>IF('Valori assoluti'!E100&gt;0,'Valori assoluti'!E30/'Valori assoluti'!E100*100,"-")</f>
        <v>2.1447721179624666</v>
      </c>
      <c r="F30" s="144">
        <f>IF('Valori assoluti'!F100&gt;0,'Valori assoluti'!F30/'Valori assoluti'!F100*100,"-")</f>
        <v>0</v>
      </c>
      <c r="G30" s="144">
        <f>IF('Valori assoluti'!G100&gt;0,'Valori assoluti'!G30/'Valori assoluti'!G100*100,"-")</f>
        <v>0</v>
      </c>
      <c r="H30" s="144">
        <f>IF('Valori assoluti'!H100&gt;0,'Valori assoluti'!H30/'Valori assoluti'!H100*100,"-")</f>
        <v>0</v>
      </c>
      <c r="I30" s="144">
        <f>IF('Valori assoluti'!I100&gt;0,'Valori assoluti'!I30/'Valori assoluti'!I100*100,"-")</f>
        <v>0</v>
      </c>
      <c r="J30" s="144">
        <f>IF('Valori assoluti'!J100&gt;0,'Valori assoluti'!J30/'Valori assoluti'!J100*100,"-")</f>
        <v>0</v>
      </c>
      <c r="K30" s="144">
        <f>IF('Valori assoluti'!K100&gt;0,'Valori assoluti'!K30/'Valori assoluti'!K100*100,"-")</f>
        <v>4.3478260869565215</v>
      </c>
      <c r="L30" s="144">
        <f>IF('Valori assoluti'!L100&gt;0,'Valori assoluti'!L30/'Valori assoluti'!L100*100,"-")</f>
        <v>11.111111111111111</v>
      </c>
      <c r="M30" s="144">
        <f>IF('Valori assoluti'!M100&gt;0,'Valori assoluti'!M30/'Valori assoluti'!M100*100,"-")</f>
        <v>0</v>
      </c>
      <c r="N30" s="145">
        <f>IF('Valori assoluti'!N100&gt;0,'Valori assoluti'!N30/'Valori assoluti'!N100*100,"-")</f>
        <v>1.6339869281045754</v>
      </c>
      <c r="O30" s="116"/>
    </row>
    <row r="31" spans="1:15" x14ac:dyDescent="0.3">
      <c r="A31" s="196"/>
      <c r="B31" s="193"/>
      <c r="C31" s="124" t="s">
        <v>181</v>
      </c>
      <c r="D31" s="143">
        <f>IF('Valori assoluti'!D100&gt;0,'Valori assoluti'!D31/'Valori assoluti'!D100*100,"-")</f>
        <v>0</v>
      </c>
      <c r="E31" s="144">
        <f>IF('Valori assoluti'!E100&gt;0,'Valori assoluti'!E31/'Valori assoluti'!E100*100,"-")</f>
        <v>0.53619302949061665</v>
      </c>
      <c r="F31" s="144">
        <f>IF('Valori assoluti'!F100&gt;0,'Valori assoluti'!F31/'Valori assoluti'!F100*100,"-")</f>
        <v>0</v>
      </c>
      <c r="G31" s="144">
        <f>IF('Valori assoluti'!G100&gt;0,'Valori assoluti'!G31/'Valori assoluti'!G100*100,"-")</f>
        <v>0</v>
      </c>
      <c r="H31" s="144">
        <f>IF('Valori assoluti'!H100&gt;0,'Valori assoluti'!H31/'Valori assoluti'!H100*100,"-")</f>
        <v>0</v>
      </c>
      <c r="I31" s="144">
        <f>IF('Valori assoluti'!I100&gt;0,'Valori assoluti'!I31/'Valori assoluti'!I100*100,"-")</f>
        <v>1.9230769230769231</v>
      </c>
      <c r="J31" s="144">
        <f>IF('Valori assoluti'!J100&gt;0,'Valori assoluti'!J31/'Valori assoluti'!J100*100,"-")</f>
        <v>0</v>
      </c>
      <c r="K31" s="144">
        <f>IF('Valori assoluti'!K100&gt;0,'Valori assoluti'!K31/'Valori assoluti'!K100*100,"-")</f>
        <v>0</v>
      </c>
      <c r="L31" s="144">
        <f>IF('Valori assoluti'!L100&gt;0,'Valori assoluti'!L31/'Valori assoluti'!L100*100,"-")</f>
        <v>0</v>
      </c>
      <c r="M31" s="144">
        <f>IF('Valori assoluti'!M100&gt;0,'Valori assoluti'!M31/'Valori assoluti'!M100*100,"-")</f>
        <v>0</v>
      </c>
      <c r="N31" s="145">
        <f>IF('Valori assoluti'!N100&gt;0,'Valori assoluti'!N31/'Valori assoluti'!N100*100,"-")</f>
        <v>0.49019607843137253</v>
      </c>
      <c r="O31" s="116"/>
    </row>
    <row r="32" spans="1:15" x14ac:dyDescent="0.3">
      <c r="A32" s="196"/>
      <c r="B32" s="193"/>
      <c r="C32" s="124" t="s">
        <v>182</v>
      </c>
      <c r="D32" s="143">
        <f>IF('Valori assoluti'!D100&gt;0,'Valori assoluti'!D32/'Valori assoluti'!D100*100,"-")</f>
        <v>0</v>
      </c>
      <c r="E32" s="144">
        <f>IF('Valori assoluti'!E100&gt;0,'Valori assoluti'!E32/'Valori assoluti'!E100*100,"-")</f>
        <v>1.6085790884718498</v>
      </c>
      <c r="F32" s="144">
        <f>IF('Valori assoluti'!F100&gt;0,'Valori assoluti'!F32/'Valori assoluti'!F100*100,"-")</f>
        <v>0</v>
      </c>
      <c r="G32" s="144">
        <f>IF('Valori assoluti'!G100&gt;0,'Valori assoluti'!G32/'Valori assoluti'!G100*100,"-")</f>
        <v>3.3333333333333335</v>
      </c>
      <c r="H32" s="144">
        <f>IF('Valori assoluti'!H100&gt;0,'Valori assoluti'!H32/'Valori assoluti'!H100*100,"-")</f>
        <v>0</v>
      </c>
      <c r="I32" s="144">
        <f>IF('Valori assoluti'!I100&gt;0,'Valori assoluti'!I32/'Valori assoluti'!I100*100,"-")</f>
        <v>1.9230769230769231</v>
      </c>
      <c r="J32" s="144">
        <f>IF('Valori assoluti'!J100&gt;0,'Valori assoluti'!J32/'Valori assoluti'!J100*100,"-")</f>
        <v>0</v>
      </c>
      <c r="K32" s="144">
        <f>IF('Valori assoluti'!K100&gt;0,'Valori assoluti'!K32/'Valori assoluti'!K100*100,"-")</f>
        <v>0</v>
      </c>
      <c r="L32" s="144">
        <f>IF('Valori assoluti'!L100&gt;0,'Valori assoluti'!L32/'Valori assoluti'!L100*100,"-")</f>
        <v>0</v>
      </c>
      <c r="M32" s="144">
        <f>IF('Valori assoluti'!M100&gt;0,'Valori assoluti'!M32/'Valori assoluti'!M100*100,"-")</f>
        <v>0</v>
      </c>
      <c r="N32" s="145">
        <f>IF('Valori assoluti'!N100&gt;0,'Valori assoluti'!N32/'Valori assoluti'!N100*100,"-")</f>
        <v>1.3071895424836601</v>
      </c>
      <c r="O32" s="116"/>
    </row>
    <row r="33" spans="1:15" x14ac:dyDescent="0.3">
      <c r="A33" s="196"/>
      <c r="B33" s="193"/>
      <c r="C33" s="124" t="s">
        <v>176</v>
      </c>
      <c r="D33" s="143">
        <f>IF('Valori assoluti'!D100&gt;0,'Valori assoluti'!D33/'Valori assoluti'!D100*100,"-")</f>
        <v>0</v>
      </c>
      <c r="E33" s="144">
        <f>IF('Valori assoluti'!E100&gt;0,'Valori assoluti'!E33/'Valori assoluti'!E100*100,"-")</f>
        <v>0.26809651474530832</v>
      </c>
      <c r="F33" s="144">
        <f>IF('Valori assoluti'!F100&gt;0,'Valori assoluti'!F33/'Valori assoluti'!F100*100,"-")</f>
        <v>0</v>
      </c>
      <c r="G33" s="144">
        <f>IF('Valori assoluti'!G100&gt;0,'Valori assoluti'!G33/'Valori assoluti'!G100*100,"-")</f>
        <v>3.3333333333333335</v>
      </c>
      <c r="H33" s="144">
        <f>IF('Valori assoluti'!H100&gt;0,'Valori assoluti'!H33/'Valori assoluti'!H100*100,"-")</f>
        <v>0</v>
      </c>
      <c r="I33" s="144">
        <f>IF('Valori assoluti'!I100&gt;0,'Valori assoluti'!I33/'Valori assoluti'!I100*100,"-")</f>
        <v>0</v>
      </c>
      <c r="J33" s="144">
        <f>IF('Valori assoluti'!J100&gt;0,'Valori assoluti'!J33/'Valori assoluti'!J100*100,"-")</f>
        <v>2.7777777777777777</v>
      </c>
      <c r="K33" s="144">
        <f>IF('Valori assoluti'!K100&gt;0,'Valori assoluti'!K33/'Valori assoluti'!K100*100,"-")</f>
        <v>0</v>
      </c>
      <c r="L33" s="144">
        <f>IF('Valori assoluti'!L100&gt;0,'Valori assoluti'!L33/'Valori assoluti'!L100*100,"-")</f>
        <v>0</v>
      </c>
      <c r="M33" s="144">
        <f>IF('Valori assoluti'!M100&gt;0,'Valori assoluti'!M33/'Valori assoluti'!M100*100,"-")</f>
        <v>0</v>
      </c>
      <c r="N33" s="145">
        <f>IF('Valori assoluti'!N100&gt;0,'Valori assoluti'!N33/'Valori assoluti'!N100*100,"-")</f>
        <v>0.49019607843137253</v>
      </c>
      <c r="O33" s="116"/>
    </row>
    <row r="34" spans="1:15" x14ac:dyDescent="0.3">
      <c r="A34" s="196"/>
      <c r="B34" s="193"/>
      <c r="C34" s="124" t="s">
        <v>177</v>
      </c>
      <c r="D34" s="143">
        <f>IF('Valori assoluti'!D100&gt;0,'Valori assoluti'!D34/'Valori assoluti'!D100*100,"-")</f>
        <v>0</v>
      </c>
      <c r="E34" s="144">
        <f>IF('Valori assoluti'!E100&gt;0,'Valori assoluti'!E34/'Valori assoluti'!E100*100,"-")</f>
        <v>3.4852546916890081</v>
      </c>
      <c r="F34" s="144">
        <f>IF('Valori assoluti'!F100&gt;0,'Valori assoluti'!F34/'Valori assoluti'!F100*100,"-")</f>
        <v>0</v>
      </c>
      <c r="G34" s="144">
        <f>IF('Valori assoluti'!G100&gt;0,'Valori assoluti'!G34/'Valori assoluti'!G100*100,"-")</f>
        <v>3.3333333333333335</v>
      </c>
      <c r="H34" s="144">
        <f>IF('Valori assoluti'!H100&gt;0,'Valori assoluti'!H34/'Valori assoluti'!H100*100,"-")</f>
        <v>10</v>
      </c>
      <c r="I34" s="144">
        <f>IF('Valori assoluti'!I100&gt;0,'Valori assoluti'!I34/'Valori assoluti'!I100*100,"-")</f>
        <v>0</v>
      </c>
      <c r="J34" s="144">
        <f>IF('Valori assoluti'!J100&gt;0,'Valori assoluti'!J34/'Valori assoluti'!J100*100,"-")</f>
        <v>0</v>
      </c>
      <c r="K34" s="144">
        <f>IF('Valori assoluti'!K100&gt;0,'Valori assoluti'!K34/'Valori assoluti'!K100*100,"-")</f>
        <v>0</v>
      </c>
      <c r="L34" s="144">
        <f>IF('Valori assoluti'!L100&gt;0,'Valori assoluti'!L34/'Valori assoluti'!L100*100,"-")</f>
        <v>11.111111111111111</v>
      </c>
      <c r="M34" s="144">
        <f>IF('Valori assoluti'!M100&gt;0,'Valori assoluti'!M34/'Valori assoluti'!M100*100,"-")</f>
        <v>0</v>
      </c>
      <c r="N34" s="145">
        <f>IF('Valori assoluti'!N100&gt;0,'Valori assoluti'!N34/'Valori assoluti'!N100*100,"-")</f>
        <v>2.6143790849673203</v>
      </c>
      <c r="O34" s="116"/>
    </row>
    <row r="35" spans="1:15" x14ac:dyDescent="0.3">
      <c r="A35" s="196"/>
      <c r="B35" s="193"/>
      <c r="C35" s="160" t="s">
        <v>178</v>
      </c>
      <c r="D35" s="165">
        <f>IF('Valori assoluti'!D100&gt;0,'Valori assoluti'!D35/'Valori assoluti'!D100*100,"-")</f>
        <v>0</v>
      </c>
      <c r="E35" s="166">
        <f>IF('Valori assoluti'!E100&gt;0,'Valori assoluti'!E35/'Valori assoluti'!E100*100,"-")</f>
        <v>1.0723860589812333</v>
      </c>
      <c r="F35" s="166">
        <f>IF('Valori assoluti'!F100&gt;0,'Valori assoluti'!F35/'Valori assoluti'!F100*100,"-")</f>
        <v>0</v>
      </c>
      <c r="G35" s="166">
        <f>IF('Valori assoluti'!G100&gt;0,'Valori assoluti'!G35/'Valori assoluti'!G100*100,"-")</f>
        <v>0</v>
      </c>
      <c r="H35" s="166">
        <f>IF('Valori assoluti'!H100&gt;0,'Valori assoluti'!H35/'Valori assoluti'!H100*100,"-")</f>
        <v>0</v>
      </c>
      <c r="I35" s="166">
        <f>IF('Valori assoluti'!I100&gt;0,'Valori assoluti'!I35/'Valori assoluti'!I100*100,"-")</f>
        <v>1.9230769230769231</v>
      </c>
      <c r="J35" s="166">
        <f>IF('Valori assoluti'!J100&gt;0,'Valori assoluti'!J35/'Valori assoluti'!J100*100,"-")</f>
        <v>2.7777777777777777</v>
      </c>
      <c r="K35" s="166">
        <f>IF('Valori assoluti'!K100&gt;0,'Valori assoluti'!K35/'Valori assoluti'!K100*100,"-")</f>
        <v>0</v>
      </c>
      <c r="L35" s="166">
        <f>IF('Valori assoluti'!L100&gt;0,'Valori assoluti'!L35/'Valori assoluti'!L100*100,"-")</f>
        <v>0</v>
      </c>
      <c r="M35" s="166">
        <f>IF('Valori assoluti'!M100&gt;0,'Valori assoluti'!M35/'Valori assoluti'!M100*100,"-")</f>
        <v>0</v>
      </c>
      <c r="N35" s="167">
        <f>IF('Valori assoluti'!N100&gt;0,'Valori assoluti'!N35/'Valori assoluti'!N100*100,"-")</f>
        <v>0.98039215686274506</v>
      </c>
      <c r="O35" s="116"/>
    </row>
    <row r="36" spans="1:15" s="132" customFormat="1" x14ac:dyDescent="0.3">
      <c r="A36" s="197"/>
      <c r="B36" s="199" t="s">
        <v>36</v>
      </c>
      <c r="C36" s="200"/>
      <c r="D36" s="146">
        <f>IF('Valori assoluti'!D100&gt;0,'Valori assoluti'!D36/'Valori assoluti'!D100*100,"-")</f>
        <v>18.181818181818183</v>
      </c>
      <c r="E36" s="147">
        <f>IF('Valori assoluti'!E100&gt;0,'Valori assoluti'!E36/'Valori assoluti'!E100*100,"-")</f>
        <v>34.584450402144775</v>
      </c>
      <c r="F36" s="147">
        <f>IF('Valori assoluti'!F100&gt;0,'Valori assoluti'!F36/'Valori assoluti'!F100*100,"-")</f>
        <v>31.578947368421051</v>
      </c>
      <c r="G36" s="147">
        <f>IF('Valori assoluti'!G100&gt;0,'Valori assoluti'!G36/'Valori assoluti'!G100*100,"-")</f>
        <v>23.333333333333332</v>
      </c>
      <c r="H36" s="147">
        <f>IF('Valori assoluti'!H100&gt;0,'Valori assoluti'!H36/'Valori assoluti'!H100*100,"-")</f>
        <v>30</v>
      </c>
      <c r="I36" s="147">
        <f>IF('Valori assoluti'!I100&gt;0,'Valori assoluti'!I36/'Valori assoluti'!I100*100,"-")</f>
        <v>17.307692307692307</v>
      </c>
      <c r="J36" s="147">
        <f>IF('Valori assoluti'!J100&gt;0,'Valori assoluti'!J36/'Valori assoluti'!J100*100,"-")</f>
        <v>8.3333333333333321</v>
      </c>
      <c r="K36" s="147">
        <f>IF('Valori assoluti'!K100&gt;0,'Valori assoluti'!K36/'Valori assoluti'!K100*100,"-")</f>
        <v>21.739130434782609</v>
      </c>
      <c r="L36" s="147">
        <f>IF('Valori assoluti'!L100&gt;0,'Valori assoluti'!L36/'Valori assoluti'!L100*100,"-")</f>
        <v>22.222222222222221</v>
      </c>
      <c r="M36" s="147">
        <f>IF('Valori assoluti'!M100&gt;0,'Valori assoluti'!M36/'Valori assoluti'!M100*100,"-")</f>
        <v>27.27272727272727</v>
      </c>
      <c r="N36" s="148">
        <f>IF('Valori assoluti'!N100&gt;0,'Valori assoluti'!N36/'Valori assoluti'!N100*100,"-")</f>
        <v>29.575163398692812</v>
      </c>
      <c r="O36" s="131"/>
    </row>
    <row r="37" spans="1:15" ht="14.4" customHeight="1" x14ac:dyDescent="0.3">
      <c r="A37" s="201" t="s">
        <v>183</v>
      </c>
      <c r="B37" s="202" t="s">
        <v>164</v>
      </c>
      <c r="C37" s="133" t="s">
        <v>165</v>
      </c>
      <c r="D37" s="149">
        <f>IF('Valori assoluti'!D100&gt;0,'Valori assoluti'!D37/'Valori assoluti'!D100*100,"-")</f>
        <v>0</v>
      </c>
      <c r="E37" s="150">
        <f>IF('Valori assoluti'!E100&gt;0,'Valori assoluti'!E37/'Valori assoluti'!E100*100,"-")</f>
        <v>2.4128686327077746</v>
      </c>
      <c r="F37" s="150">
        <f>IF('Valori assoluti'!F100&gt;0,'Valori assoluti'!F37/'Valori assoluti'!F100*100,"-")</f>
        <v>1.7543859649122806</v>
      </c>
      <c r="G37" s="150">
        <f>IF('Valori assoluti'!G100&gt;0,'Valori assoluti'!G37/'Valori assoluti'!G100*100,"-")</f>
        <v>0</v>
      </c>
      <c r="H37" s="150">
        <f>IF('Valori assoluti'!H100&gt;0,'Valori assoluti'!H37/'Valori assoluti'!H100*100,"-")</f>
        <v>0</v>
      </c>
      <c r="I37" s="150">
        <f>IF('Valori assoluti'!I100&gt;0,'Valori assoluti'!I37/'Valori assoluti'!I100*100,"-")</f>
        <v>13.461538461538462</v>
      </c>
      <c r="J37" s="150">
        <f>IF('Valori assoluti'!J100&gt;0,'Valori assoluti'!J37/'Valori assoluti'!J100*100,"-")</f>
        <v>0</v>
      </c>
      <c r="K37" s="150">
        <f>IF('Valori assoluti'!K100&gt;0,'Valori assoluti'!K37/'Valori assoluti'!K100*100,"-")</f>
        <v>0</v>
      </c>
      <c r="L37" s="150">
        <f>IF('Valori assoluti'!L100&gt;0,'Valori assoluti'!L37/'Valori assoluti'!L100*100,"-")</f>
        <v>0</v>
      </c>
      <c r="M37" s="150">
        <f>IF('Valori assoluti'!M100&gt;0,'Valori assoluti'!M37/'Valori assoluti'!M100*100,"-")</f>
        <v>0</v>
      </c>
      <c r="N37" s="151">
        <f>IF('Valori assoluti'!N100&gt;0,'Valori assoluti'!N37/'Valori assoluti'!N100*100,"-")</f>
        <v>2.7777777777777777</v>
      </c>
      <c r="O37" s="116"/>
    </row>
    <row r="38" spans="1:15" x14ac:dyDescent="0.3">
      <c r="A38" s="196"/>
      <c r="B38" s="193"/>
      <c r="C38" s="124" t="s">
        <v>166</v>
      </c>
      <c r="D38" s="143">
        <f>IF('Valori assoluti'!D100&gt;0,'Valori assoluti'!D38/'Valori assoluti'!D100*100,"-")</f>
        <v>0</v>
      </c>
      <c r="E38" s="144">
        <f>IF('Valori assoluti'!E100&gt;0,'Valori assoluti'!E38/'Valori assoluti'!E100*100,"-")</f>
        <v>1.8766756032171581</v>
      </c>
      <c r="F38" s="144">
        <f>IF('Valori assoluti'!F100&gt;0,'Valori assoluti'!F38/'Valori assoluti'!F100*100,"-")</f>
        <v>3.5087719298245612</v>
      </c>
      <c r="G38" s="144">
        <f>IF('Valori assoluti'!G100&gt;0,'Valori assoluti'!G38/'Valori assoluti'!G100*100,"-")</f>
        <v>10</v>
      </c>
      <c r="H38" s="144">
        <f>IF('Valori assoluti'!H100&gt;0,'Valori assoluti'!H38/'Valori assoluti'!H100*100,"-")</f>
        <v>0</v>
      </c>
      <c r="I38" s="144">
        <f>IF('Valori assoluti'!I100&gt;0,'Valori assoluti'!I38/'Valori assoluti'!I100*100,"-")</f>
        <v>0</v>
      </c>
      <c r="J38" s="144">
        <f>IF('Valori assoluti'!J100&gt;0,'Valori assoluti'!J38/'Valori assoluti'!J100*100,"-")</f>
        <v>0</v>
      </c>
      <c r="K38" s="144">
        <f>IF('Valori assoluti'!K100&gt;0,'Valori assoluti'!K38/'Valori assoluti'!K100*100,"-")</f>
        <v>0</v>
      </c>
      <c r="L38" s="144">
        <f>IF('Valori assoluti'!L100&gt;0,'Valori assoluti'!L38/'Valori assoluti'!L100*100,"-")</f>
        <v>0</v>
      </c>
      <c r="M38" s="144">
        <f>IF('Valori assoluti'!M100&gt;0,'Valori assoluti'!M38/'Valori assoluti'!M100*100,"-")</f>
        <v>0</v>
      </c>
      <c r="N38" s="145">
        <f>IF('Valori assoluti'!N100&gt;0,'Valori assoluti'!N38/'Valori assoluti'!N100*100,"-")</f>
        <v>1.9607843137254901</v>
      </c>
      <c r="O38" s="116"/>
    </row>
    <row r="39" spans="1:15" x14ac:dyDescent="0.3">
      <c r="A39" s="196"/>
      <c r="B39" s="193"/>
      <c r="C39" s="124" t="s">
        <v>167</v>
      </c>
      <c r="D39" s="143">
        <f>IF('Valori assoluti'!D100&gt;0,'Valori assoluti'!D39/'Valori assoluti'!D100*100,"-")</f>
        <v>0</v>
      </c>
      <c r="E39" s="144">
        <f>IF('Valori assoluti'!E100&gt;0,'Valori assoluti'!E39/'Valori assoluti'!E100*100,"-")</f>
        <v>7.5067024128686324</v>
      </c>
      <c r="F39" s="144">
        <f>IF('Valori assoluti'!F100&gt;0,'Valori assoluti'!F39/'Valori assoluti'!F100*100,"-")</f>
        <v>3.5087719298245612</v>
      </c>
      <c r="G39" s="144">
        <f>IF('Valori assoluti'!G100&gt;0,'Valori assoluti'!G39/'Valori assoluti'!G100*100,"-")</f>
        <v>3.3333333333333335</v>
      </c>
      <c r="H39" s="144">
        <f>IF('Valori assoluti'!H100&gt;0,'Valori assoluti'!H39/'Valori assoluti'!H100*100,"-")</f>
        <v>10</v>
      </c>
      <c r="I39" s="144">
        <f>IF('Valori assoluti'!I100&gt;0,'Valori assoluti'!I39/'Valori assoluti'!I100*100,"-")</f>
        <v>1.9230769230769231</v>
      </c>
      <c r="J39" s="144">
        <f>IF('Valori assoluti'!J100&gt;0,'Valori assoluti'!J39/'Valori assoluti'!J100*100,"-")</f>
        <v>2.7777777777777777</v>
      </c>
      <c r="K39" s="144">
        <f>IF('Valori assoluti'!K100&gt;0,'Valori assoluti'!K39/'Valori assoluti'!K100*100,"-")</f>
        <v>4.3478260869565215</v>
      </c>
      <c r="L39" s="144">
        <f>IF('Valori assoluti'!L100&gt;0,'Valori assoluti'!L39/'Valori assoluti'!L100*100,"-")</f>
        <v>11.111111111111111</v>
      </c>
      <c r="M39" s="144">
        <f>IF('Valori assoluti'!M100&gt;0,'Valori assoluti'!M39/'Valori assoluti'!M100*100,"-")</f>
        <v>0</v>
      </c>
      <c r="N39" s="145">
        <f>IF('Valori assoluti'!N100&gt;0,'Valori assoluti'!N39/'Valori assoluti'!N100*100,"-")</f>
        <v>5.8823529411764701</v>
      </c>
      <c r="O39" s="116"/>
    </row>
    <row r="40" spans="1:15" ht="16.8" x14ac:dyDescent="0.3">
      <c r="A40" s="196"/>
      <c r="B40" s="193"/>
      <c r="C40" s="124" t="s">
        <v>180</v>
      </c>
      <c r="D40" s="143">
        <f>IF('Valori assoluti'!D100&gt;0,'Valori assoluti'!D40/'Valori assoluti'!D100*100,"-")</f>
        <v>0</v>
      </c>
      <c r="E40" s="144">
        <f>IF('Valori assoluti'!E100&gt;0,'Valori assoluti'!E40/'Valori assoluti'!E100*100,"-")</f>
        <v>0.26809651474530832</v>
      </c>
      <c r="F40" s="144">
        <f>IF('Valori assoluti'!F100&gt;0,'Valori assoluti'!F40/'Valori assoluti'!F100*100,"-")</f>
        <v>0</v>
      </c>
      <c r="G40" s="144">
        <f>IF('Valori assoluti'!G100&gt;0,'Valori assoluti'!G40/'Valori assoluti'!G100*100,"-")</f>
        <v>0</v>
      </c>
      <c r="H40" s="144">
        <f>IF('Valori assoluti'!H100&gt;0,'Valori assoluti'!H40/'Valori assoluti'!H100*100,"-")</f>
        <v>0</v>
      </c>
      <c r="I40" s="144">
        <f>IF('Valori assoluti'!I100&gt;0,'Valori assoluti'!I40/'Valori assoluti'!I100*100,"-")</f>
        <v>1.9230769230769231</v>
      </c>
      <c r="J40" s="144">
        <f>IF('Valori assoluti'!J100&gt;0,'Valori assoluti'!J40/'Valori assoluti'!J100*100,"-")</f>
        <v>2.7777777777777777</v>
      </c>
      <c r="K40" s="144">
        <f>IF('Valori assoluti'!K100&gt;0,'Valori assoluti'!K40/'Valori assoluti'!K100*100,"-")</f>
        <v>0</v>
      </c>
      <c r="L40" s="144">
        <f>IF('Valori assoluti'!L100&gt;0,'Valori assoluti'!L40/'Valori assoluti'!L100*100,"-")</f>
        <v>0</v>
      </c>
      <c r="M40" s="144">
        <f>IF('Valori assoluti'!M100&gt;0,'Valori assoluti'!M40/'Valori assoluti'!M100*100,"-")</f>
        <v>0</v>
      </c>
      <c r="N40" s="145">
        <f>IF('Valori assoluti'!N100&gt;0,'Valori assoluti'!N40/'Valori assoluti'!N100*100,"-")</f>
        <v>0.49019607843137253</v>
      </c>
      <c r="O40" s="116"/>
    </row>
    <row r="41" spans="1:15" x14ac:dyDescent="0.3">
      <c r="A41" s="196"/>
      <c r="B41" s="193"/>
      <c r="C41" s="124" t="s">
        <v>184</v>
      </c>
      <c r="D41" s="143">
        <f>IF('Valori assoluti'!D100&gt;0,'Valori assoluti'!D41/'Valori assoluti'!D100*100,"-")</f>
        <v>0</v>
      </c>
      <c r="E41" s="144">
        <f>IF('Valori assoluti'!E100&gt;0,'Valori assoluti'!E41/'Valori assoluti'!E100*100,"-")</f>
        <v>0.26809651474530832</v>
      </c>
      <c r="F41" s="144">
        <f>IF('Valori assoluti'!F100&gt;0,'Valori assoluti'!F41/'Valori assoluti'!F100*100,"-")</f>
        <v>0</v>
      </c>
      <c r="G41" s="144">
        <f>IF('Valori assoluti'!G100&gt;0,'Valori assoluti'!G41/'Valori assoluti'!G100*100,"-")</f>
        <v>0</v>
      </c>
      <c r="H41" s="144">
        <f>IF('Valori assoluti'!H100&gt;0,'Valori assoluti'!H41/'Valori assoluti'!H100*100,"-")</f>
        <v>0</v>
      </c>
      <c r="I41" s="144">
        <f>IF('Valori assoluti'!I100&gt;0,'Valori assoluti'!I41/'Valori assoluti'!I100*100,"-")</f>
        <v>0</v>
      </c>
      <c r="J41" s="144">
        <f>IF('Valori assoluti'!J100&gt;0,'Valori assoluti'!J41/'Valori assoluti'!J100*100,"-")</f>
        <v>0</v>
      </c>
      <c r="K41" s="144">
        <f>IF('Valori assoluti'!K100&gt;0,'Valori assoluti'!K41/'Valori assoluti'!K100*100,"-")</f>
        <v>0</v>
      </c>
      <c r="L41" s="144">
        <f>IF('Valori assoluti'!L100&gt;0,'Valori assoluti'!L41/'Valori assoluti'!L100*100,"-")</f>
        <v>0</v>
      </c>
      <c r="M41" s="144">
        <f>IF('Valori assoluti'!M100&gt;0,'Valori assoluti'!M41/'Valori assoluti'!M100*100,"-")</f>
        <v>0</v>
      </c>
      <c r="N41" s="145">
        <f>IF('Valori assoluti'!N100&gt;0,'Valori assoluti'!N41/'Valori assoluti'!N100*100,"-")</f>
        <v>0.16339869281045752</v>
      </c>
      <c r="O41" s="116"/>
    </row>
    <row r="42" spans="1:15" x14ac:dyDescent="0.3">
      <c r="A42" s="196"/>
      <c r="B42" s="193"/>
      <c r="C42" s="124" t="s">
        <v>168</v>
      </c>
      <c r="D42" s="143">
        <f>IF('Valori assoluti'!D100&gt;0,'Valori assoluti'!D42/'Valori assoluti'!D100*100,"-")</f>
        <v>0</v>
      </c>
      <c r="E42" s="144">
        <f>IF('Valori assoluti'!E100&gt;0,'Valori assoluti'!E42/'Valori assoluti'!E100*100,"-")</f>
        <v>1.6085790884718498</v>
      </c>
      <c r="F42" s="144">
        <f>IF('Valori assoluti'!F100&gt;0,'Valori assoluti'!F42/'Valori assoluti'!F100*100,"-")</f>
        <v>0</v>
      </c>
      <c r="G42" s="144">
        <f>IF('Valori assoluti'!G100&gt;0,'Valori assoluti'!G42/'Valori assoluti'!G100*100,"-")</f>
        <v>3.3333333333333335</v>
      </c>
      <c r="H42" s="144">
        <f>IF('Valori assoluti'!H100&gt;0,'Valori assoluti'!H42/'Valori assoluti'!H100*100,"-")</f>
        <v>10</v>
      </c>
      <c r="I42" s="144">
        <f>IF('Valori assoluti'!I100&gt;0,'Valori assoluti'!I42/'Valori assoluti'!I100*100,"-")</f>
        <v>1.9230769230769231</v>
      </c>
      <c r="J42" s="144">
        <f>IF('Valori assoluti'!J100&gt;0,'Valori assoluti'!J42/'Valori assoluti'!J100*100,"-")</f>
        <v>0</v>
      </c>
      <c r="K42" s="144">
        <f>IF('Valori assoluti'!K100&gt;0,'Valori assoluti'!K42/'Valori assoluti'!K100*100,"-")</f>
        <v>0</v>
      </c>
      <c r="L42" s="144">
        <f>IF('Valori assoluti'!L100&gt;0,'Valori assoluti'!L42/'Valori assoluti'!L100*100,"-")</f>
        <v>0</v>
      </c>
      <c r="M42" s="144">
        <f>IF('Valori assoluti'!M100&gt;0,'Valori assoluti'!M42/'Valori assoluti'!M100*100,"-")</f>
        <v>18.181818181818183</v>
      </c>
      <c r="N42" s="145">
        <f>IF('Valori assoluti'!N100&gt;0,'Valori assoluti'!N42/'Valori assoluti'!N100*100,"-")</f>
        <v>1.7973856209150325</v>
      </c>
      <c r="O42" s="116"/>
    </row>
    <row r="43" spans="1:15" ht="16.8" x14ac:dyDescent="0.3">
      <c r="A43" s="196"/>
      <c r="B43" s="193"/>
      <c r="C43" s="124" t="s">
        <v>169</v>
      </c>
      <c r="D43" s="143">
        <f>IF('Valori assoluti'!D100&gt;0,'Valori assoluti'!D43/'Valori assoluti'!D100*100,"-")</f>
        <v>0</v>
      </c>
      <c r="E43" s="144">
        <f>IF('Valori assoluti'!E100&gt;0,'Valori assoluti'!E43/'Valori assoluti'!E100*100,"-")</f>
        <v>0.53619302949061665</v>
      </c>
      <c r="F43" s="144">
        <f>IF('Valori assoluti'!F100&gt;0,'Valori assoluti'!F43/'Valori assoluti'!F100*100,"-")</f>
        <v>1.7543859649122806</v>
      </c>
      <c r="G43" s="144">
        <f>IF('Valori assoluti'!G100&gt;0,'Valori assoluti'!G43/'Valori assoluti'!G100*100,"-")</f>
        <v>0</v>
      </c>
      <c r="H43" s="144">
        <f>IF('Valori assoluti'!H100&gt;0,'Valori assoluti'!H43/'Valori assoluti'!H100*100,"-")</f>
        <v>0</v>
      </c>
      <c r="I43" s="144">
        <f>IF('Valori assoluti'!I100&gt;0,'Valori assoluti'!I43/'Valori assoluti'!I100*100,"-")</f>
        <v>0</v>
      </c>
      <c r="J43" s="144">
        <f>IF('Valori assoluti'!J100&gt;0,'Valori assoluti'!J43/'Valori assoluti'!J100*100,"-")</f>
        <v>0</v>
      </c>
      <c r="K43" s="144">
        <f>IF('Valori assoluti'!K100&gt;0,'Valori assoluti'!K43/'Valori assoluti'!K100*100,"-")</f>
        <v>0</v>
      </c>
      <c r="L43" s="144">
        <f>IF('Valori assoluti'!L100&gt;0,'Valori assoluti'!L43/'Valori assoluti'!L100*100,"-")</f>
        <v>0</v>
      </c>
      <c r="M43" s="144">
        <f>IF('Valori assoluti'!M100&gt;0,'Valori assoluti'!M43/'Valori assoluti'!M100*100,"-")</f>
        <v>0</v>
      </c>
      <c r="N43" s="145">
        <f>IF('Valori assoluti'!N100&gt;0,'Valori assoluti'!N43/'Valori assoluti'!N100*100,"-")</f>
        <v>0.49019607843137253</v>
      </c>
      <c r="O43" s="116"/>
    </row>
    <row r="44" spans="1:15" ht="16.8" x14ac:dyDescent="0.3">
      <c r="A44" s="196"/>
      <c r="B44" s="193"/>
      <c r="C44" s="124" t="s">
        <v>170</v>
      </c>
      <c r="D44" s="143">
        <f>IF('Valori assoluti'!D100&gt;0,'Valori assoluti'!D44/'Valori assoluti'!D100*100,"-")</f>
        <v>0</v>
      </c>
      <c r="E44" s="144">
        <f>IF('Valori assoluti'!E100&gt;0,'Valori assoluti'!E44/'Valori assoluti'!E100*100,"-")</f>
        <v>3.2171581769436997</v>
      </c>
      <c r="F44" s="144">
        <f>IF('Valori assoluti'!F100&gt;0,'Valori assoluti'!F44/'Valori assoluti'!F100*100,"-")</f>
        <v>3.5087719298245612</v>
      </c>
      <c r="G44" s="144">
        <f>IF('Valori assoluti'!G100&gt;0,'Valori assoluti'!G44/'Valori assoluti'!G100*100,"-")</f>
        <v>6.666666666666667</v>
      </c>
      <c r="H44" s="144">
        <f>IF('Valori assoluti'!H100&gt;0,'Valori assoluti'!H44/'Valori assoluti'!H100*100,"-")</f>
        <v>20</v>
      </c>
      <c r="I44" s="144">
        <f>IF('Valori assoluti'!I100&gt;0,'Valori assoluti'!I44/'Valori assoluti'!I100*100,"-")</f>
        <v>0</v>
      </c>
      <c r="J44" s="144">
        <f>IF('Valori assoluti'!J100&gt;0,'Valori assoluti'!J44/'Valori assoluti'!J100*100,"-")</f>
        <v>0</v>
      </c>
      <c r="K44" s="144">
        <f>IF('Valori assoluti'!K100&gt;0,'Valori assoluti'!K44/'Valori assoluti'!K100*100,"-")</f>
        <v>4.3478260869565215</v>
      </c>
      <c r="L44" s="144">
        <f>IF('Valori assoluti'!L100&gt;0,'Valori assoluti'!L44/'Valori assoluti'!L100*100,"-")</f>
        <v>0</v>
      </c>
      <c r="M44" s="144">
        <f>IF('Valori assoluti'!M100&gt;0,'Valori assoluti'!M44/'Valori assoluti'!M100*100,"-")</f>
        <v>0</v>
      </c>
      <c r="N44" s="145">
        <f>IF('Valori assoluti'!N100&gt;0,'Valori assoluti'!N44/'Valori assoluti'!N100*100,"-")</f>
        <v>3.1045751633986929</v>
      </c>
      <c r="O44" s="116"/>
    </row>
    <row r="45" spans="1:15" x14ac:dyDescent="0.3">
      <c r="A45" s="196"/>
      <c r="B45" s="193"/>
      <c r="C45" s="124" t="s">
        <v>171</v>
      </c>
      <c r="D45" s="143">
        <f>IF('Valori assoluti'!D100&gt;0,'Valori assoluti'!D45/'Valori assoluti'!D100*100,"-")</f>
        <v>0</v>
      </c>
      <c r="E45" s="144">
        <f>IF('Valori assoluti'!E100&gt;0,'Valori assoluti'!E45/'Valori assoluti'!E100*100,"-")</f>
        <v>2.1447721179624666</v>
      </c>
      <c r="F45" s="144">
        <f>IF('Valori assoluti'!F100&gt;0,'Valori assoluti'!F45/'Valori assoluti'!F100*100,"-")</f>
        <v>7.0175438596491224</v>
      </c>
      <c r="G45" s="144">
        <f>IF('Valori assoluti'!G100&gt;0,'Valori assoluti'!G45/'Valori assoluti'!G100*100,"-")</f>
        <v>0</v>
      </c>
      <c r="H45" s="144">
        <f>IF('Valori assoluti'!H100&gt;0,'Valori assoluti'!H45/'Valori assoluti'!H100*100,"-")</f>
        <v>0</v>
      </c>
      <c r="I45" s="144">
        <f>IF('Valori assoluti'!I100&gt;0,'Valori assoluti'!I45/'Valori assoluti'!I100*100,"-")</f>
        <v>1.9230769230769231</v>
      </c>
      <c r="J45" s="144">
        <f>IF('Valori assoluti'!J100&gt;0,'Valori assoluti'!J45/'Valori assoluti'!J100*100,"-")</f>
        <v>0</v>
      </c>
      <c r="K45" s="144">
        <f>IF('Valori assoluti'!K100&gt;0,'Valori assoluti'!K45/'Valori assoluti'!K100*100,"-")</f>
        <v>0</v>
      </c>
      <c r="L45" s="144">
        <f>IF('Valori assoluti'!L100&gt;0,'Valori assoluti'!L45/'Valori assoluti'!L100*100,"-")</f>
        <v>0</v>
      </c>
      <c r="M45" s="144">
        <f>IF('Valori assoluti'!M100&gt;0,'Valori assoluti'!M45/'Valori assoluti'!M100*100,"-")</f>
        <v>0</v>
      </c>
      <c r="N45" s="145">
        <f>IF('Valori assoluti'!N100&gt;0,'Valori assoluti'!N45/'Valori assoluti'!N100*100,"-")</f>
        <v>2.1241830065359477</v>
      </c>
      <c r="O45" s="116"/>
    </row>
    <row r="46" spans="1:15" x14ac:dyDescent="0.3">
      <c r="A46" s="196"/>
      <c r="B46" s="193"/>
      <c r="C46" s="124" t="s">
        <v>172</v>
      </c>
      <c r="D46" s="143">
        <f>IF('Valori assoluti'!D100&gt;0,'Valori assoluti'!D46/'Valori assoluti'!D100*100,"-")</f>
        <v>9.0909090909090917</v>
      </c>
      <c r="E46" s="144">
        <f>IF('Valori assoluti'!E100&gt;0,'Valori assoluti'!E46/'Valori assoluti'!E100*100,"-")</f>
        <v>2.9490616621983912</v>
      </c>
      <c r="F46" s="144">
        <f>IF('Valori assoluti'!F100&gt;0,'Valori assoluti'!F46/'Valori assoluti'!F100*100,"-")</f>
        <v>3.5087719298245612</v>
      </c>
      <c r="G46" s="144">
        <f>IF('Valori assoluti'!G100&gt;0,'Valori assoluti'!G46/'Valori assoluti'!G100*100,"-")</f>
        <v>0</v>
      </c>
      <c r="H46" s="144">
        <f>IF('Valori assoluti'!H100&gt;0,'Valori assoluti'!H46/'Valori assoluti'!H100*100,"-")</f>
        <v>0</v>
      </c>
      <c r="I46" s="144">
        <f>IF('Valori assoluti'!I100&gt;0,'Valori assoluti'!I46/'Valori assoluti'!I100*100,"-")</f>
        <v>3.8461538461538463</v>
      </c>
      <c r="J46" s="144">
        <f>IF('Valori assoluti'!J100&gt;0,'Valori assoluti'!J46/'Valori assoluti'!J100*100,"-")</f>
        <v>0</v>
      </c>
      <c r="K46" s="144">
        <f>IF('Valori assoluti'!K100&gt;0,'Valori assoluti'!K46/'Valori assoluti'!K100*100,"-")</f>
        <v>4.3478260869565215</v>
      </c>
      <c r="L46" s="144">
        <f>IF('Valori assoluti'!L100&gt;0,'Valori assoluti'!L46/'Valori assoluti'!L100*100,"-")</f>
        <v>11.111111111111111</v>
      </c>
      <c r="M46" s="144">
        <f>IF('Valori assoluti'!M100&gt;0,'Valori assoluti'!M46/'Valori assoluti'!M100*100,"-")</f>
        <v>9.0909090909090917</v>
      </c>
      <c r="N46" s="145">
        <f>IF('Valori assoluti'!N100&gt;0,'Valori assoluti'!N46/'Valori assoluti'!N100*100,"-")</f>
        <v>3.1045751633986929</v>
      </c>
      <c r="O46" s="116"/>
    </row>
    <row r="47" spans="1:15" x14ac:dyDescent="0.3">
      <c r="A47" s="196"/>
      <c r="B47" s="193"/>
      <c r="C47" s="124" t="s">
        <v>173</v>
      </c>
      <c r="D47" s="143">
        <f>IF('Valori assoluti'!D100&gt;0,'Valori assoluti'!D47/'Valori assoluti'!D100*100,"-")</f>
        <v>9.0909090909090917</v>
      </c>
      <c r="E47" s="144">
        <f>IF('Valori assoluti'!E100&gt;0,'Valori assoluti'!E47/'Valori assoluti'!E100*100,"-")</f>
        <v>0.80428954423592491</v>
      </c>
      <c r="F47" s="144">
        <f>IF('Valori assoluti'!F100&gt;0,'Valori assoluti'!F47/'Valori assoluti'!F100*100,"-")</f>
        <v>0</v>
      </c>
      <c r="G47" s="144">
        <f>IF('Valori assoluti'!G100&gt;0,'Valori assoluti'!G47/'Valori assoluti'!G100*100,"-")</f>
        <v>0</v>
      </c>
      <c r="H47" s="144">
        <f>IF('Valori assoluti'!H100&gt;0,'Valori assoluti'!H47/'Valori assoluti'!H100*100,"-")</f>
        <v>0</v>
      </c>
      <c r="I47" s="144">
        <f>IF('Valori assoluti'!I100&gt;0,'Valori assoluti'!I47/'Valori assoluti'!I100*100,"-")</f>
        <v>0</v>
      </c>
      <c r="J47" s="144">
        <f>IF('Valori assoluti'!J100&gt;0,'Valori assoluti'!J47/'Valori assoluti'!J100*100,"-")</f>
        <v>0</v>
      </c>
      <c r="K47" s="144">
        <f>IF('Valori assoluti'!K100&gt;0,'Valori assoluti'!K47/'Valori assoluti'!K100*100,"-")</f>
        <v>0</v>
      </c>
      <c r="L47" s="144">
        <f>IF('Valori assoluti'!L100&gt;0,'Valori assoluti'!L47/'Valori assoluti'!L100*100,"-")</f>
        <v>0</v>
      </c>
      <c r="M47" s="144">
        <f>IF('Valori assoluti'!M100&gt;0,'Valori assoluti'!M47/'Valori assoluti'!M100*100,"-")</f>
        <v>0</v>
      </c>
      <c r="N47" s="145">
        <f>IF('Valori assoluti'!N100&gt;0,'Valori assoluti'!N47/'Valori assoluti'!N100*100,"-")</f>
        <v>0.65359477124183007</v>
      </c>
      <c r="O47" s="116"/>
    </row>
    <row r="48" spans="1:15" x14ac:dyDescent="0.3">
      <c r="A48" s="196"/>
      <c r="B48" s="193"/>
      <c r="C48" s="124" t="s">
        <v>174</v>
      </c>
      <c r="D48" s="143">
        <f>IF('Valori assoluti'!D100&gt;0,'Valori assoluti'!D48/'Valori assoluti'!D100*100,"-")</f>
        <v>0</v>
      </c>
      <c r="E48" s="144">
        <f>IF('Valori assoluti'!E100&gt;0,'Valori assoluti'!E48/'Valori assoluti'!E100*100,"-")</f>
        <v>5.0938337801608577</v>
      </c>
      <c r="F48" s="144">
        <f>IF('Valori assoluti'!F100&gt;0,'Valori assoluti'!F48/'Valori assoluti'!F100*100,"-")</f>
        <v>1.7543859649122806</v>
      </c>
      <c r="G48" s="144">
        <f>IF('Valori assoluti'!G100&gt;0,'Valori assoluti'!G48/'Valori assoluti'!G100*100,"-")</f>
        <v>6.666666666666667</v>
      </c>
      <c r="H48" s="144">
        <f>IF('Valori assoluti'!H100&gt;0,'Valori assoluti'!H48/'Valori assoluti'!H100*100,"-")</f>
        <v>0</v>
      </c>
      <c r="I48" s="144">
        <f>IF('Valori assoluti'!I100&gt;0,'Valori assoluti'!I48/'Valori assoluti'!I100*100,"-")</f>
        <v>0</v>
      </c>
      <c r="J48" s="144">
        <f>IF('Valori assoluti'!J100&gt;0,'Valori assoluti'!J48/'Valori assoluti'!J100*100,"-")</f>
        <v>2.7777777777777777</v>
      </c>
      <c r="K48" s="144">
        <f>IF('Valori assoluti'!K100&gt;0,'Valori assoluti'!K48/'Valori assoluti'!K100*100,"-")</f>
        <v>8.695652173913043</v>
      </c>
      <c r="L48" s="144">
        <f>IF('Valori assoluti'!L100&gt;0,'Valori assoluti'!L48/'Valori assoluti'!L100*100,"-")</f>
        <v>0</v>
      </c>
      <c r="M48" s="144">
        <f>IF('Valori assoluti'!M100&gt;0,'Valori assoluti'!M48/'Valori assoluti'!M100*100,"-")</f>
        <v>9.0909090909090917</v>
      </c>
      <c r="N48" s="145">
        <f>IF('Valori assoluti'!N100&gt;0,'Valori assoluti'!N48/'Valori assoluti'!N100*100,"-")</f>
        <v>4.2483660130718954</v>
      </c>
      <c r="O48" s="116"/>
    </row>
    <row r="49" spans="1:15" x14ac:dyDescent="0.3">
      <c r="A49" s="196"/>
      <c r="B49" s="193"/>
      <c r="C49" s="124" t="s">
        <v>175</v>
      </c>
      <c r="D49" s="143">
        <f>IF('Valori assoluti'!D100&gt;0,'Valori assoluti'!D49/'Valori assoluti'!D100*100,"-")</f>
        <v>0</v>
      </c>
      <c r="E49" s="144">
        <f>IF('Valori assoluti'!E100&gt;0,'Valori assoluti'!E49/'Valori assoluti'!E100*100,"-")</f>
        <v>0.80428954423592491</v>
      </c>
      <c r="F49" s="144">
        <f>IF('Valori assoluti'!F100&gt;0,'Valori assoluti'!F49/'Valori assoluti'!F100*100,"-")</f>
        <v>3.5087719298245612</v>
      </c>
      <c r="G49" s="144">
        <f>IF('Valori assoluti'!G100&gt;0,'Valori assoluti'!G49/'Valori assoluti'!G100*100,"-")</f>
        <v>3.3333333333333335</v>
      </c>
      <c r="H49" s="144">
        <f>IF('Valori assoluti'!H100&gt;0,'Valori assoluti'!H49/'Valori assoluti'!H100*100,"-")</f>
        <v>0</v>
      </c>
      <c r="I49" s="144">
        <f>IF('Valori assoluti'!I100&gt;0,'Valori assoluti'!I49/'Valori assoluti'!I100*100,"-")</f>
        <v>0</v>
      </c>
      <c r="J49" s="144">
        <f>IF('Valori assoluti'!J100&gt;0,'Valori assoluti'!J49/'Valori assoluti'!J100*100,"-")</f>
        <v>0</v>
      </c>
      <c r="K49" s="144">
        <f>IF('Valori assoluti'!K100&gt;0,'Valori assoluti'!K49/'Valori assoluti'!K100*100,"-")</f>
        <v>0</v>
      </c>
      <c r="L49" s="144">
        <f>IF('Valori assoluti'!L100&gt;0,'Valori assoluti'!L49/'Valori assoluti'!L100*100,"-")</f>
        <v>0</v>
      </c>
      <c r="M49" s="144">
        <f>IF('Valori assoluti'!M100&gt;0,'Valori assoluti'!M49/'Valori assoluti'!M100*100,"-")</f>
        <v>0</v>
      </c>
      <c r="N49" s="145">
        <f>IF('Valori assoluti'!N100&gt;0,'Valori assoluti'!N49/'Valori assoluti'!N100*100,"-")</f>
        <v>0.98039215686274506</v>
      </c>
      <c r="O49" s="116"/>
    </row>
    <row r="50" spans="1:15" x14ac:dyDescent="0.3">
      <c r="A50" s="196"/>
      <c r="B50" s="193"/>
      <c r="C50" s="124" t="s">
        <v>181</v>
      </c>
      <c r="D50" s="143">
        <f>IF('Valori assoluti'!D100&gt;0,'Valori assoluti'!D50/'Valori assoluti'!D100*100,"-")</f>
        <v>0</v>
      </c>
      <c r="E50" s="144">
        <f>IF('Valori assoluti'!E100&gt;0,'Valori assoluti'!E50/'Valori assoluti'!E100*100,"-")</f>
        <v>0.53619302949061665</v>
      </c>
      <c r="F50" s="144">
        <f>IF('Valori assoluti'!F100&gt;0,'Valori assoluti'!F50/'Valori assoluti'!F100*100,"-")</f>
        <v>1.7543859649122806</v>
      </c>
      <c r="G50" s="144">
        <f>IF('Valori assoluti'!G100&gt;0,'Valori assoluti'!G50/'Valori assoluti'!G100*100,"-")</f>
        <v>3.3333333333333335</v>
      </c>
      <c r="H50" s="144">
        <f>IF('Valori assoluti'!H100&gt;0,'Valori assoluti'!H50/'Valori assoluti'!H100*100,"-")</f>
        <v>0</v>
      </c>
      <c r="I50" s="144">
        <f>IF('Valori assoluti'!I100&gt;0,'Valori assoluti'!I50/'Valori assoluti'!I100*100,"-")</f>
        <v>0</v>
      </c>
      <c r="J50" s="144">
        <f>IF('Valori assoluti'!J100&gt;0,'Valori assoluti'!J50/'Valori assoluti'!J100*100,"-")</f>
        <v>0</v>
      </c>
      <c r="K50" s="144">
        <f>IF('Valori assoluti'!K100&gt;0,'Valori assoluti'!K50/'Valori assoluti'!K100*100,"-")</f>
        <v>0</v>
      </c>
      <c r="L50" s="144">
        <f>IF('Valori assoluti'!L100&gt;0,'Valori assoluti'!L50/'Valori assoluti'!L100*100,"-")</f>
        <v>0</v>
      </c>
      <c r="M50" s="144">
        <f>IF('Valori assoluti'!M100&gt;0,'Valori assoluti'!M50/'Valori assoluti'!M100*100,"-")</f>
        <v>0</v>
      </c>
      <c r="N50" s="145">
        <f>IF('Valori assoluti'!N100&gt;0,'Valori assoluti'!N50/'Valori assoluti'!N100*100,"-")</f>
        <v>0.65359477124183007</v>
      </c>
      <c r="O50" s="116"/>
    </row>
    <row r="51" spans="1:15" x14ac:dyDescent="0.3">
      <c r="A51" s="196"/>
      <c r="B51" s="193"/>
      <c r="C51" s="124" t="s">
        <v>182</v>
      </c>
      <c r="D51" s="143">
        <f>IF('Valori assoluti'!D100&gt;0,'Valori assoluti'!D51/'Valori assoluti'!D100*100,"-")</f>
        <v>0</v>
      </c>
      <c r="E51" s="144">
        <f>IF('Valori assoluti'!E100&gt;0,'Valori assoluti'!E51/'Valori assoluti'!E100*100,"-")</f>
        <v>1.3404825737265416</v>
      </c>
      <c r="F51" s="144">
        <f>IF('Valori assoluti'!F100&gt;0,'Valori assoluti'!F51/'Valori assoluti'!F100*100,"-")</f>
        <v>0</v>
      </c>
      <c r="G51" s="144">
        <f>IF('Valori assoluti'!G100&gt;0,'Valori assoluti'!G51/'Valori assoluti'!G100*100,"-")</f>
        <v>0</v>
      </c>
      <c r="H51" s="144">
        <f>IF('Valori assoluti'!H100&gt;0,'Valori assoluti'!H51/'Valori assoluti'!H100*100,"-")</f>
        <v>0</v>
      </c>
      <c r="I51" s="144">
        <f>IF('Valori assoluti'!I100&gt;0,'Valori assoluti'!I51/'Valori assoluti'!I100*100,"-")</f>
        <v>0</v>
      </c>
      <c r="J51" s="144">
        <f>IF('Valori assoluti'!J100&gt;0,'Valori assoluti'!J51/'Valori assoluti'!J100*100,"-")</f>
        <v>0</v>
      </c>
      <c r="K51" s="144">
        <f>IF('Valori assoluti'!K100&gt;0,'Valori assoluti'!K51/'Valori assoluti'!K100*100,"-")</f>
        <v>0</v>
      </c>
      <c r="L51" s="144">
        <f>IF('Valori assoluti'!L100&gt;0,'Valori assoluti'!L51/'Valori assoluti'!L100*100,"-")</f>
        <v>0</v>
      </c>
      <c r="M51" s="144">
        <f>IF('Valori assoluti'!M100&gt;0,'Valori assoluti'!M51/'Valori assoluti'!M100*100,"-")</f>
        <v>0</v>
      </c>
      <c r="N51" s="145">
        <f>IF('Valori assoluti'!N100&gt;0,'Valori assoluti'!N51/'Valori assoluti'!N100*100,"-")</f>
        <v>0.81699346405228768</v>
      </c>
      <c r="O51" s="116"/>
    </row>
    <row r="52" spans="1:15" x14ac:dyDescent="0.3">
      <c r="A52" s="196"/>
      <c r="B52" s="193"/>
      <c r="C52" s="124" t="s">
        <v>185</v>
      </c>
      <c r="D52" s="143">
        <f>IF('Valori assoluti'!D100&gt;0,'Valori assoluti'!D52/'Valori assoluti'!D100*100,"-")</f>
        <v>0</v>
      </c>
      <c r="E52" s="144">
        <f>IF('Valori assoluti'!E100&gt;0,'Valori assoluti'!E52/'Valori assoluti'!E100*100,"-")</f>
        <v>0.26809651474530832</v>
      </c>
      <c r="F52" s="144">
        <f>IF('Valori assoluti'!F100&gt;0,'Valori assoluti'!F52/'Valori assoluti'!F100*100,"-")</f>
        <v>0</v>
      </c>
      <c r="G52" s="144">
        <f>IF('Valori assoluti'!G100&gt;0,'Valori assoluti'!G52/'Valori assoluti'!G100*100,"-")</f>
        <v>0</v>
      </c>
      <c r="H52" s="144">
        <f>IF('Valori assoluti'!H100&gt;0,'Valori assoluti'!H52/'Valori assoluti'!H100*100,"-")</f>
        <v>0</v>
      </c>
      <c r="I52" s="144">
        <f>IF('Valori assoluti'!I100&gt;0,'Valori assoluti'!I52/'Valori assoluti'!I100*100,"-")</f>
        <v>1.9230769230769231</v>
      </c>
      <c r="J52" s="144">
        <f>IF('Valori assoluti'!J100&gt;0,'Valori assoluti'!J52/'Valori assoluti'!J100*100,"-")</f>
        <v>2.7777777777777777</v>
      </c>
      <c r="K52" s="144">
        <f>IF('Valori assoluti'!K100&gt;0,'Valori assoluti'!K52/'Valori assoluti'!K100*100,"-")</f>
        <v>0</v>
      </c>
      <c r="L52" s="144">
        <f>IF('Valori assoluti'!L100&gt;0,'Valori assoluti'!L52/'Valori assoluti'!L100*100,"-")</f>
        <v>0</v>
      </c>
      <c r="M52" s="144">
        <f>IF('Valori assoluti'!M100&gt;0,'Valori assoluti'!M52/'Valori assoluti'!M100*100,"-")</f>
        <v>0</v>
      </c>
      <c r="N52" s="145">
        <f>IF('Valori assoluti'!N100&gt;0,'Valori assoluti'!N52/'Valori assoluti'!N100*100,"-")</f>
        <v>0.49019607843137253</v>
      </c>
      <c r="O52" s="116"/>
    </row>
    <row r="53" spans="1:15" x14ac:dyDescent="0.3">
      <c r="A53" s="196"/>
      <c r="B53" s="193"/>
      <c r="C53" s="124" t="s">
        <v>176</v>
      </c>
      <c r="D53" s="143">
        <f>IF('Valori assoluti'!D100&gt;0,'Valori assoluti'!D53/'Valori assoluti'!D100*100,"-")</f>
        <v>0</v>
      </c>
      <c r="E53" s="144">
        <f>IF('Valori assoluti'!E100&gt;0,'Valori assoluti'!E53/'Valori assoluti'!E100*100,"-")</f>
        <v>1.3404825737265416</v>
      </c>
      <c r="F53" s="144">
        <f>IF('Valori assoluti'!F100&gt;0,'Valori assoluti'!F53/'Valori assoluti'!F100*100,"-")</f>
        <v>0</v>
      </c>
      <c r="G53" s="144">
        <f>IF('Valori assoluti'!G100&gt;0,'Valori assoluti'!G53/'Valori assoluti'!G100*100,"-")</f>
        <v>0</v>
      </c>
      <c r="H53" s="144">
        <f>IF('Valori assoluti'!H100&gt;0,'Valori assoluti'!H53/'Valori assoluti'!H100*100,"-")</f>
        <v>0</v>
      </c>
      <c r="I53" s="144">
        <f>IF('Valori assoluti'!I100&gt;0,'Valori assoluti'!I53/'Valori assoluti'!I100*100,"-")</f>
        <v>0</v>
      </c>
      <c r="J53" s="144">
        <f>IF('Valori assoluti'!J100&gt;0,'Valori assoluti'!J53/'Valori assoluti'!J100*100,"-")</f>
        <v>5.5555555555555554</v>
      </c>
      <c r="K53" s="144">
        <f>IF('Valori assoluti'!K100&gt;0,'Valori assoluti'!K53/'Valori assoluti'!K100*100,"-")</f>
        <v>0</v>
      </c>
      <c r="L53" s="144">
        <f>IF('Valori assoluti'!L100&gt;0,'Valori assoluti'!L53/'Valori assoluti'!L100*100,"-")</f>
        <v>0</v>
      </c>
      <c r="M53" s="144">
        <f>IF('Valori assoluti'!M100&gt;0,'Valori assoluti'!M53/'Valori assoluti'!M100*100,"-")</f>
        <v>0</v>
      </c>
      <c r="N53" s="145">
        <f>IF('Valori assoluti'!N100&gt;0,'Valori assoluti'!N53/'Valori assoluti'!N100*100,"-")</f>
        <v>1.1437908496732025</v>
      </c>
      <c r="O53" s="116"/>
    </row>
    <row r="54" spans="1:15" x14ac:dyDescent="0.3">
      <c r="A54" s="196"/>
      <c r="B54" s="193"/>
      <c r="C54" s="124" t="s">
        <v>177</v>
      </c>
      <c r="D54" s="143">
        <f>IF('Valori assoluti'!D100&gt;0,'Valori assoluti'!D54/'Valori assoluti'!D100*100,"-")</f>
        <v>0</v>
      </c>
      <c r="E54" s="144">
        <f>IF('Valori assoluti'!E100&gt;0,'Valori assoluti'!E54/'Valori assoluti'!E100*100,"-")</f>
        <v>2.6809651474530831</v>
      </c>
      <c r="F54" s="144">
        <f>IF('Valori assoluti'!F100&gt;0,'Valori assoluti'!F54/'Valori assoluti'!F100*100,"-")</f>
        <v>1.7543859649122806</v>
      </c>
      <c r="G54" s="144">
        <f>IF('Valori assoluti'!G100&gt;0,'Valori assoluti'!G54/'Valori assoluti'!G100*100,"-")</f>
        <v>0</v>
      </c>
      <c r="H54" s="144">
        <f>IF('Valori assoluti'!H100&gt;0,'Valori assoluti'!H54/'Valori assoluti'!H100*100,"-")</f>
        <v>0</v>
      </c>
      <c r="I54" s="144">
        <f>IF('Valori assoluti'!I100&gt;0,'Valori assoluti'!I54/'Valori assoluti'!I100*100,"-")</f>
        <v>0</v>
      </c>
      <c r="J54" s="144">
        <f>IF('Valori assoluti'!J100&gt;0,'Valori assoluti'!J54/'Valori assoluti'!J100*100,"-")</f>
        <v>2.7777777777777777</v>
      </c>
      <c r="K54" s="144">
        <f>IF('Valori assoluti'!K100&gt;0,'Valori assoluti'!K54/'Valori assoluti'!K100*100,"-")</f>
        <v>0</v>
      </c>
      <c r="L54" s="144">
        <f>IF('Valori assoluti'!L100&gt;0,'Valori assoluti'!L54/'Valori assoluti'!L100*100,"-")</f>
        <v>11.111111111111111</v>
      </c>
      <c r="M54" s="144">
        <f>IF('Valori assoluti'!M100&gt;0,'Valori assoluti'!M54/'Valori assoluti'!M100*100,"-")</f>
        <v>0</v>
      </c>
      <c r="N54" s="145">
        <f>IF('Valori assoluti'!N100&gt;0,'Valori assoluti'!N54/'Valori assoluti'!N100*100,"-")</f>
        <v>2.1241830065359477</v>
      </c>
      <c r="O54" s="116"/>
    </row>
    <row r="55" spans="1:15" x14ac:dyDescent="0.3">
      <c r="A55" s="196"/>
      <c r="B55" s="193"/>
      <c r="C55" s="124" t="s">
        <v>178</v>
      </c>
      <c r="D55" s="165">
        <f>IF('Valori assoluti'!D100&gt;0,'Valori assoluti'!D55/'Valori assoluti'!D100*100,"-")</f>
        <v>0</v>
      </c>
      <c r="E55" s="166">
        <f>IF('Valori assoluti'!E100&gt;0,'Valori assoluti'!E55/'Valori assoluti'!E100*100,"-")</f>
        <v>0.53619302949061665</v>
      </c>
      <c r="F55" s="166">
        <f>IF('Valori assoluti'!F100&gt;0,'Valori assoluti'!F55/'Valori assoluti'!F100*100,"-")</f>
        <v>0</v>
      </c>
      <c r="G55" s="166">
        <f>IF('Valori assoluti'!G100&gt;0,'Valori assoluti'!G55/'Valori assoluti'!G100*100,"-")</f>
        <v>3.3333333333333335</v>
      </c>
      <c r="H55" s="166">
        <f>IF('Valori assoluti'!H100&gt;0,'Valori assoluti'!H55/'Valori assoluti'!H100*100,"-")</f>
        <v>0</v>
      </c>
      <c r="I55" s="166">
        <f>IF('Valori assoluti'!I100&gt;0,'Valori assoluti'!I55/'Valori assoluti'!I100*100,"-")</f>
        <v>0</v>
      </c>
      <c r="J55" s="166">
        <f>IF('Valori assoluti'!J100&gt;0,'Valori assoluti'!J55/'Valori assoluti'!J100*100,"-")</f>
        <v>0</v>
      </c>
      <c r="K55" s="166">
        <f>IF('Valori assoluti'!K100&gt;0,'Valori assoluti'!K55/'Valori assoluti'!K100*100,"-")</f>
        <v>0</v>
      </c>
      <c r="L55" s="166">
        <f>IF('Valori assoluti'!L100&gt;0,'Valori assoluti'!L55/'Valori assoluti'!L100*100,"-")</f>
        <v>0</v>
      </c>
      <c r="M55" s="166">
        <f>IF('Valori assoluti'!M100&gt;0,'Valori assoluti'!M55/'Valori assoluti'!M100*100,"-")</f>
        <v>0</v>
      </c>
      <c r="N55" s="167">
        <f>IF('Valori assoluti'!N100&gt;0,'Valori assoluti'!N55/'Valori assoluti'!N100*100,"-")</f>
        <v>0.49019607843137253</v>
      </c>
      <c r="O55" s="116"/>
    </row>
    <row r="56" spans="1:15" s="132" customFormat="1" x14ac:dyDescent="0.3">
      <c r="A56" s="197"/>
      <c r="B56" s="199" t="s">
        <v>36</v>
      </c>
      <c r="C56" s="200"/>
      <c r="D56" s="146">
        <f>IF('Valori assoluti'!D100&gt;0,'Valori assoluti'!D56/'Valori assoluti'!D100*100,"-")</f>
        <v>18.181818181818183</v>
      </c>
      <c r="E56" s="147">
        <f>IF('Valori assoluti'!E100&gt;0,'Valori assoluti'!E56/'Valori assoluti'!E100*100,"-")</f>
        <v>36.193029490616624</v>
      </c>
      <c r="F56" s="147">
        <f>IF('Valori assoluti'!F100&gt;0,'Valori assoluti'!F56/'Valori assoluti'!F100*100,"-")</f>
        <v>33.333333333333329</v>
      </c>
      <c r="G56" s="147">
        <f>IF('Valori assoluti'!G100&gt;0,'Valori assoluti'!G56/'Valori assoluti'!G100*100,"-")</f>
        <v>40</v>
      </c>
      <c r="H56" s="147">
        <f>IF('Valori assoluti'!H100&gt;0,'Valori assoluti'!H56/'Valori assoluti'!H100*100,"-")</f>
        <v>40</v>
      </c>
      <c r="I56" s="147">
        <f>IF('Valori assoluti'!I100&gt;0,'Valori assoluti'!I56/'Valori assoluti'!I100*100,"-")</f>
        <v>26.923076923076923</v>
      </c>
      <c r="J56" s="147">
        <f>IF('Valori assoluti'!J100&gt;0,'Valori assoluti'!J56/'Valori assoluti'!J100*100,"-")</f>
        <v>19.444444444444446</v>
      </c>
      <c r="K56" s="147">
        <f>IF('Valori assoluti'!K100&gt;0,'Valori assoluti'!K56/'Valori assoluti'!K100*100,"-")</f>
        <v>21.739130434782609</v>
      </c>
      <c r="L56" s="147">
        <f>IF('Valori assoluti'!L100&gt;0,'Valori assoluti'!L56/'Valori assoluti'!L100*100,"-")</f>
        <v>33.333333333333329</v>
      </c>
      <c r="M56" s="147">
        <f>IF('Valori assoluti'!M100&gt;0,'Valori assoluti'!M56/'Valori assoluti'!M100*100,"-")</f>
        <v>36.363636363636367</v>
      </c>
      <c r="N56" s="148">
        <f>IF('Valori assoluti'!N100&gt;0,'Valori assoluti'!N56/'Valori assoluti'!N100*100,"-")</f>
        <v>33.496732026143789</v>
      </c>
      <c r="O56" s="131"/>
    </row>
    <row r="57" spans="1:15" ht="14.4" customHeight="1" x14ac:dyDescent="0.3">
      <c r="A57" s="201" t="s">
        <v>186</v>
      </c>
      <c r="B57" s="202" t="s">
        <v>164</v>
      </c>
      <c r="C57" s="133" t="s">
        <v>165</v>
      </c>
      <c r="D57" s="149">
        <f>IF('Valori assoluti'!D100&gt;0,'Valori assoluti'!D57/'Valori assoluti'!D100*100,"-")</f>
        <v>0</v>
      </c>
      <c r="E57" s="150">
        <f>IF('Valori assoluti'!E100&gt;0,'Valori assoluti'!E57/'Valori assoluti'!E100*100,"-")</f>
        <v>1.0723860589812333</v>
      </c>
      <c r="F57" s="150">
        <f>IF('Valori assoluti'!F100&gt;0,'Valori assoluti'!F57/'Valori assoluti'!F100*100,"-")</f>
        <v>5.2631578947368416</v>
      </c>
      <c r="G57" s="150">
        <f>IF('Valori assoluti'!G100&gt;0,'Valori assoluti'!G57/'Valori assoluti'!G100*100,"-")</f>
        <v>3.3333333333333335</v>
      </c>
      <c r="H57" s="150">
        <f>IF('Valori assoluti'!H100&gt;0,'Valori assoluti'!H57/'Valori assoluti'!H100*100,"-")</f>
        <v>0</v>
      </c>
      <c r="I57" s="150">
        <f>IF('Valori assoluti'!I100&gt;0,'Valori assoluti'!I57/'Valori assoluti'!I100*100,"-")</f>
        <v>0</v>
      </c>
      <c r="J57" s="150">
        <f>IF('Valori assoluti'!J100&gt;0,'Valori assoluti'!J57/'Valori assoluti'!J100*100,"-")</f>
        <v>0</v>
      </c>
      <c r="K57" s="150">
        <f>IF('Valori assoluti'!K100&gt;0,'Valori assoluti'!K57/'Valori assoluti'!K100*100,"-")</f>
        <v>4.3478260869565215</v>
      </c>
      <c r="L57" s="150">
        <f>IF('Valori assoluti'!L100&gt;0,'Valori assoluti'!L57/'Valori assoluti'!L100*100,"-")</f>
        <v>0</v>
      </c>
      <c r="M57" s="150">
        <f>IF('Valori assoluti'!M100&gt;0,'Valori assoluti'!M57/'Valori assoluti'!M100*100,"-")</f>
        <v>0</v>
      </c>
      <c r="N57" s="151">
        <f>IF('Valori assoluti'!N100&gt;0,'Valori assoluti'!N57/'Valori assoluti'!N100*100,"-")</f>
        <v>1.4705882352941175</v>
      </c>
      <c r="O57" s="116"/>
    </row>
    <row r="58" spans="1:15" x14ac:dyDescent="0.3">
      <c r="A58" s="196"/>
      <c r="B58" s="193"/>
      <c r="C58" s="124" t="s">
        <v>166</v>
      </c>
      <c r="D58" s="143">
        <f>IF('Valori assoluti'!D100&gt;0,'Valori assoluti'!D58/'Valori assoluti'!D100*100,"-")</f>
        <v>0</v>
      </c>
      <c r="E58" s="144">
        <f>IF('Valori assoluti'!E100&gt;0,'Valori assoluti'!E58/'Valori assoluti'!E100*100,"-")</f>
        <v>0.26809651474530832</v>
      </c>
      <c r="F58" s="144">
        <f>IF('Valori assoluti'!F100&gt;0,'Valori assoluti'!F58/'Valori assoluti'!F100*100,"-")</f>
        <v>0</v>
      </c>
      <c r="G58" s="144">
        <f>IF('Valori assoluti'!G100&gt;0,'Valori assoluti'!G58/'Valori assoluti'!G100*100,"-")</f>
        <v>3.3333333333333335</v>
      </c>
      <c r="H58" s="144">
        <f>IF('Valori assoluti'!H100&gt;0,'Valori assoluti'!H58/'Valori assoluti'!H100*100,"-")</f>
        <v>0</v>
      </c>
      <c r="I58" s="144">
        <f>IF('Valori assoluti'!I100&gt;0,'Valori assoluti'!I58/'Valori assoluti'!I100*100,"-")</f>
        <v>0</v>
      </c>
      <c r="J58" s="144">
        <f>IF('Valori assoluti'!J100&gt;0,'Valori assoluti'!J58/'Valori assoluti'!J100*100,"-")</f>
        <v>0</v>
      </c>
      <c r="K58" s="144">
        <f>IF('Valori assoluti'!K100&gt;0,'Valori assoluti'!K58/'Valori assoluti'!K100*100,"-")</f>
        <v>8.695652173913043</v>
      </c>
      <c r="L58" s="144">
        <f>IF('Valori assoluti'!L100&gt;0,'Valori assoluti'!L58/'Valori assoluti'!L100*100,"-")</f>
        <v>0</v>
      </c>
      <c r="M58" s="144">
        <f>IF('Valori assoluti'!M100&gt;0,'Valori assoluti'!M58/'Valori assoluti'!M100*100,"-")</f>
        <v>0</v>
      </c>
      <c r="N58" s="145">
        <f>IF('Valori assoluti'!N100&gt;0,'Valori assoluti'!N58/'Valori assoluti'!N100*100,"-")</f>
        <v>0.65359477124183007</v>
      </c>
      <c r="O58" s="116"/>
    </row>
    <row r="59" spans="1:15" x14ac:dyDescent="0.3">
      <c r="A59" s="196"/>
      <c r="B59" s="193"/>
      <c r="C59" s="124" t="s">
        <v>167</v>
      </c>
      <c r="D59" s="143">
        <f>IF('Valori assoluti'!D100&gt;0,'Valori assoluti'!D59/'Valori assoluti'!D100*100,"-")</f>
        <v>0</v>
      </c>
      <c r="E59" s="144">
        <f>IF('Valori assoluti'!E100&gt;0,'Valori assoluti'!E59/'Valori assoluti'!E100*100,"-")</f>
        <v>2.9490616621983912</v>
      </c>
      <c r="F59" s="144">
        <f>IF('Valori assoluti'!F100&gt;0,'Valori assoluti'!F59/'Valori assoluti'!F100*100,"-")</f>
        <v>1.7543859649122806</v>
      </c>
      <c r="G59" s="144">
        <f>IF('Valori assoluti'!G100&gt;0,'Valori assoluti'!G59/'Valori assoluti'!G100*100,"-")</f>
        <v>0</v>
      </c>
      <c r="H59" s="144">
        <f>IF('Valori assoluti'!H100&gt;0,'Valori assoluti'!H59/'Valori assoluti'!H100*100,"-")</f>
        <v>10</v>
      </c>
      <c r="I59" s="144">
        <f>IF('Valori assoluti'!I100&gt;0,'Valori assoluti'!I59/'Valori assoluti'!I100*100,"-")</f>
        <v>17.307692307692307</v>
      </c>
      <c r="J59" s="144">
        <f>IF('Valori assoluti'!J100&gt;0,'Valori assoluti'!J59/'Valori assoluti'!J100*100,"-")</f>
        <v>0</v>
      </c>
      <c r="K59" s="144">
        <f>IF('Valori assoluti'!K100&gt;0,'Valori assoluti'!K59/'Valori assoluti'!K100*100,"-")</f>
        <v>8.695652173913043</v>
      </c>
      <c r="L59" s="144">
        <f>IF('Valori assoluti'!L100&gt;0,'Valori assoluti'!L59/'Valori assoluti'!L100*100,"-")</f>
        <v>11.111111111111111</v>
      </c>
      <c r="M59" s="144">
        <f>IF('Valori assoluti'!M100&gt;0,'Valori assoluti'!M59/'Valori assoluti'!M100*100,"-")</f>
        <v>0</v>
      </c>
      <c r="N59" s="145">
        <f>IF('Valori assoluti'!N100&gt;0,'Valori assoluti'!N59/'Valori assoluti'!N100*100,"-")</f>
        <v>4.0849673202614376</v>
      </c>
      <c r="O59" s="116"/>
    </row>
    <row r="60" spans="1:15" x14ac:dyDescent="0.3">
      <c r="A60" s="196"/>
      <c r="B60" s="193"/>
      <c r="C60" s="124" t="s">
        <v>168</v>
      </c>
      <c r="D60" s="143">
        <f>IF('Valori assoluti'!D100&gt;0,'Valori assoluti'!D60/'Valori assoluti'!D100*100,"-")</f>
        <v>0</v>
      </c>
      <c r="E60" s="144">
        <f>IF('Valori assoluti'!E100&gt;0,'Valori assoluti'!E60/'Valori assoluti'!E100*100,"-")</f>
        <v>1.0723860589812333</v>
      </c>
      <c r="F60" s="144">
        <f>IF('Valori assoluti'!F100&gt;0,'Valori assoluti'!F60/'Valori assoluti'!F100*100,"-")</f>
        <v>3.5087719298245612</v>
      </c>
      <c r="G60" s="144">
        <f>IF('Valori assoluti'!G100&gt;0,'Valori assoluti'!G60/'Valori assoluti'!G100*100,"-")</f>
        <v>3.3333333333333335</v>
      </c>
      <c r="H60" s="144">
        <f>IF('Valori assoluti'!H100&gt;0,'Valori assoluti'!H60/'Valori assoluti'!H100*100,"-")</f>
        <v>0</v>
      </c>
      <c r="I60" s="144">
        <f>IF('Valori assoluti'!I100&gt;0,'Valori assoluti'!I60/'Valori assoluti'!I100*100,"-")</f>
        <v>1.9230769230769231</v>
      </c>
      <c r="J60" s="144">
        <f>IF('Valori assoluti'!J100&gt;0,'Valori assoluti'!J60/'Valori assoluti'!J100*100,"-")</f>
        <v>0</v>
      </c>
      <c r="K60" s="144">
        <f>IF('Valori assoluti'!K100&gt;0,'Valori assoluti'!K60/'Valori assoluti'!K100*100,"-")</f>
        <v>4.3478260869565215</v>
      </c>
      <c r="L60" s="144">
        <f>IF('Valori assoluti'!L100&gt;0,'Valori assoluti'!L60/'Valori assoluti'!L100*100,"-")</f>
        <v>0</v>
      </c>
      <c r="M60" s="144">
        <f>IF('Valori assoluti'!M100&gt;0,'Valori assoluti'!M60/'Valori assoluti'!M100*100,"-")</f>
        <v>0</v>
      </c>
      <c r="N60" s="145">
        <f>IF('Valori assoluti'!N100&gt;0,'Valori assoluti'!N60/'Valori assoluti'!N100*100,"-")</f>
        <v>1.4705882352941175</v>
      </c>
      <c r="O60" s="116"/>
    </row>
    <row r="61" spans="1:15" ht="16.8" x14ac:dyDescent="0.3">
      <c r="A61" s="196"/>
      <c r="B61" s="193"/>
      <c r="C61" s="124" t="s">
        <v>169</v>
      </c>
      <c r="D61" s="143">
        <f>IF('Valori assoluti'!D100&gt;0,'Valori assoluti'!D61/'Valori assoluti'!D100*100,"-")</f>
        <v>0</v>
      </c>
      <c r="E61" s="144">
        <f>IF('Valori assoluti'!E100&gt;0,'Valori assoluti'!E61/'Valori assoluti'!E100*100,"-")</f>
        <v>0</v>
      </c>
      <c r="F61" s="144">
        <f>IF('Valori assoluti'!F100&gt;0,'Valori assoluti'!F61/'Valori assoluti'!F100*100,"-")</f>
        <v>1.7543859649122806</v>
      </c>
      <c r="G61" s="144">
        <f>IF('Valori assoluti'!G100&gt;0,'Valori assoluti'!G61/'Valori assoluti'!G100*100,"-")</f>
        <v>0</v>
      </c>
      <c r="H61" s="144">
        <f>IF('Valori assoluti'!H100&gt;0,'Valori assoluti'!H61/'Valori assoluti'!H100*100,"-")</f>
        <v>0</v>
      </c>
      <c r="I61" s="144">
        <f>IF('Valori assoluti'!I100&gt;0,'Valori assoluti'!I61/'Valori assoluti'!I100*100,"-")</f>
        <v>0</v>
      </c>
      <c r="J61" s="144">
        <f>IF('Valori assoluti'!J100&gt;0,'Valori assoluti'!J61/'Valori assoluti'!J100*100,"-")</f>
        <v>0</v>
      </c>
      <c r="K61" s="144">
        <f>IF('Valori assoluti'!K100&gt;0,'Valori assoluti'!K61/'Valori assoluti'!K100*100,"-")</f>
        <v>0</v>
      </c>
      <c r="L61" s="144">
        <f>IF('Valori assoluti'!L100&gt;0,'Valori assoluti'!L61/'Valori assoluti'!L100*100,"-")</f>
        <v>0</v>
      </c>
      <c r="M61" s="144">
        <f>IF('Valori assoluti'!M100&gt;0,'Valori assoluti'!M61/'Valori assoluti'!M100*100,"-")</f>
        <v>0</v>
      </c>
      <c r="N61" s="145">
        <f>IF('Valori assoluti'!N100&gt;0,'Valori assoluti'!N61/'Valori assoluti'!N100*100,"-")</f>
        <v>0.16339869281045752</v>
      </c>
      <c r="O61" s="116"/>
    </row>
    <row r="62" spans="1:15" ht="16.8" x14ac:dyDescent="0.3">
      <c r="A62" s="196"/>
      <c r="B62" s="193"/>
      <c r="C62" s="124" t="s">
        <v>170</v>
      </c>
      <c r="D62" s="143">
        <f>IF('Valori assoluti'!D100&gt;0,'Valori assoluti'!D62/'Valori assoluti'!D100*100,"-")</f>
        <v>0</v>
      </c>
      <c r="E62" s="144">
        <f>IF('Valori assoluti'!E100&gt;0,'Valori assoluti'!E62/'Valori assoluti'!E100*100,"-")</f>
        <v>1.6085790884718498</v>
      </c>
      <c r="F62" s="144">
        <f>IF('Valori assoluti'!F100&gt;0,'Valori assoluti'!F62/'Valori assoluti'!F100*100,"-")</f>
        <v>0</v>
      </c>
      <c r="G62" s="144">
        <f>IF('Valori assoluti'!G100&gt;0,'Valori assoluti'!G62/'Valori assoluti'!G100*100,"-")</f>
        <v>0</v>
      </c>
      <c r="H62" s="144">
        <f>IF('Valori assoluti'!H100&gt;0,'Valori assoluti'!H62/'Valori assoluti'!H100*100,"-")</f>
        <v>0</v>
      </c>
      <c r="I62" s="144">
        <f>IF('Valori assoluti'!I100&gt;0,'Valori assoluti'!I62/'Valori assoluti'!I100*100,"-")</f>
        <v>1.9230769230769231</v>
      </c>
      <c r="J62" s="144">
        <f>IF('Valori assoluti'!J100&gt;0,'Valori assoluti'!J62/'Valori assoluti'!J100*100,"-")</f>
        <v>2.7777777777777777</v>
      </c>
      <c r="K62" s="144">
        <f>IF('Valori assoluti'!K100&gt;0,'Valori assoluti'!K62/'Valori assoluti'!K100*100,"-")</f>
        <v>8.695652173913043</v>
      </c>
      <c r="L62" s="144">
        <f>IF('Valori assoluti'!L100&gt;0,'Valori assoluti'!L62/'Valori assoluti'!L100*100,"-")</f>
        <v>0</v>
      </c>
      <c r="M62" s="144">
        <f>IF('Valori assoluti'!M100&gt;0,'Valori assoluti'!M62/'Valori assoluti'!M100*100,"-")</f>
        <v>0</v>
      </c>
      <c r="N62" s="145">
        <f>IF('Valori assoluti'!N100&gt;0,'Valori assoluti'!N62/'Valori assoluti'!N100*100,"-")</f>
        <v>1.6339869281045754</v>
      </c>
      <c r="O62" s="116"/>
    </row>
    <row r="63" spans="1:15" x14ac:dyDescent="0.3">
      <c r="A63" s="196"/>
      <c r="B63" s="193"/>
      <c r="C63" s="124" t="s">
        <v>171</v>
      </c>
      <c r="D63" s="143">
        <f>IF('Valori assoluti'!D100&gt;0,'Valori assoluti'!D63/'Valori assoluti'!D100*100,"-")</f>
        <v>0</v>
      </c>
      <c r="E63" s="144">
        <f>IF('Valori assoluti'!E100&gt;0,'Valori assoluti'!E63/'Valori assoluti'!E100*100,"-")</f>
        <v>1.0723860589812333</v>
      </c>
      <c r="F63" s="144">
        <f>IF('Valori assoluti'!F100&gt;0,'Valori assoluti'!F63/'Valori assoluti'!F100*100,"-")</f>
        <v>1.7543859649122806</v>
      </c>
      <c r="G63" s="144">
        <f>IF('Valori assoluti'!G100&gt;0,'Valori assoluti'!G63/'Valori assoluti'!G100*100,"-")</f>
        <v>0</v>
      </c>
      <c r="H63" s="144">
        <f>IF('Valori assoluti'!H100&gt;0,'Valori assoluti'!H63/'Valori assoluti'!H100*100,"-")</f>
        <v>0</v>
      </c>
      <c r="I63" s="144">
        <f>IF('Valori assoluti'!I100&gt;0,'Valori assoluti'!I63/'Valori assoluti'!I100*100,"-")</f>
        <v>0</v>
      </c>
      <c r="J63" s="144">
        <f>IF('Valori assoluti'!J100&gt;0,'Valori assoluti'!J63/'Valori assoluti'!J100*100,"-")</f>
        <v>0</v>
      </c>
      <c r="K63" s="144">
        <f>IF('Valori assoluti'!K100&gt;0,'Valori assoluti'!K63/'Valori assoluti'!K100*100,"-")</f>
        <v>0</v>
      </c>
      <c r="L63" s="144">
        <f>IF('Valori assoluti'!L100&gt;0,'Valori assoluti'!L63/'Valori assoluti'!L100*100,"-")</f>
        <v>0</v>
      </c>
      <c r="M63" s="144">
        <f>IF('Valori assoluti'!M100&gt;0,'Valori assoluti'!M63/'Valori assoluti'!M100*100,"-")</f>
        <v>0</v>
      </c>
      <c r="N63" s="145">
        <f>IF('Valori assoluti'!N100&gt;0,'Valori assoluti'!N63/'Valori assoluti'!N100*100,"-")</f>
        <v>0.81699346405228768</v>
      </c>
      <c r="O63" s="116"/>
    </row>
    <row r="64" spans="1:15" x14ac:dyDescent="0.3">
      <c r="A64" s="196"/>
      <c r="B64" s="193"/>
      <c r="C64" s="124" t="s">
        <v>172</v>
      </c>
      <c r="D64" s="143">
        <f>IF('Valori assoluti'!D100&gt;0,'Valori assoluti'!D64/'Valori assoluti'!D100*100,"-")</f>
        <v>18.181818181818183</v>
      </c>
      <c r="E64" s="144">
        <f>IF('Valori assoluti'!E100&gt;0,'Valori assoluti'!E64/'Valori assoluti'!E100*100,"-")</f>
        <v>1.0723860589812333</v>
      </c>
      <c r="F64" s="144">
        <f>IF('Valori assoluti'!F100&gt;0,'Valori assoluti'!F64/'Valori assoluti'!F100*100,"-")</f>
        <v>1.7543859649122806</v>
      </c>
      <c r="G64" s="144">
        <f>IF('Valori assoluti'!G100&gt;0,'Valori assoluti'!G64/'Valori assoluti'!G100*100,"-")</f>
        <v>0</v>
      </c>
      <c r="H64" s="144">
        <f>IF('Valori assoluti'!H100&gt;0,'Valori assoluti'!H64/'Valori assoluti'!H100*100,"-")</f>
        <v>0</v>
      </c>
      <c r="I64" s="144">
        <f>IF('Valori assoluti'!I100&gt;0,'Valori assoluti'!I64/'Valori assoluti'!I100*100,"-")</f>
        <v>3.8461538461538463</v>
      </c>
      <c r="J64" s="144">
        <f>IF('Valori assoluti'!J100&gt;0,'Valori assoluti'!J64/'Valori assoluti'!J100*100,"-")</f>
        <v>0</v>
      </c>
      <c r="K64" s="144">
        <f>IF('Valori assoluti'!K100&gt;0,'Valori assoluti'!K64/'Valori assoluti'!K100*100,"-")</f>
        <v>0</v>
      </c>
      <c r="L64" s="144">
        <f>IF('Valori assoluti'!L100&gt;0,'Valori assoluti'!L64/'Valori assoluti'!L100*100,"-")</f>
        <v>0</v>
      </c>
      <c r="M64" s="144">
        <f>IF('Valori assoluti'!M100&gt;0,'Valori assoluti'!M64/'Valori assoluti'!M100*100,"-")</f>
        <v>0</v>
      </c>
      <c r="N64" s="145">
        <f>IF('Valori assoluti'!N100&gt;0,'Valori assoluti'!N64/'Valori assoluti'!N100*100,"-")</f>
        <v>1.4705882352941175</v>
      </c>
      <c r="O64" s="116"/>
    </row>
    <row r="65" spans="1:16" x14ac:dyDescent="0.3">
      <c r="A65" s="196"/>
      <c r="B65" s="193"/>
      <c r="C65" s="124" t="s">
        <v>173</v>
      </c>
      <c r="D65" s="143">
        <f>IF('Valori assoluti'!D100&gt;0,'Valori assoluti'!D65/'Valori assoluti'!D100*100,"-")</f>
        <v>9.0909090909090917</v>
      </c>
      <c r="E65" s="144">
        <f>IF('Valori assoluti'!E100&gt;0,'Valori assoluti'!E65/'Valori assoluti'!E100*100,"-")</f>
        <v>0.26809651474530832</v>
      </c>
      <c r="F65" s="144">
        <f>IF('Valori assoluti'!F100&gt;0,'Valori assoluti'!F65/'Valori assoluti'!F100*100,"-")</f>
        <v>0</v>
      </c>
      <c r="G65" s="144">
        <f>IF('Valori assoluti'!G100&gt;0,'Valori assoluti'!G65/'Valori assoluti'!G100*100,"-")</f>
        <v>0</v>
      </c>
      <c r="H65" s="144">
        <f>IF('Valori assoluti'!H100&gt;0,'Valori assoluti'!H65/'Valori assoluti'!H100*100,"-")</f>
        <v>0</v>
      </c>
      <c r="I65" s="144">
        <f>IF('Valori assoluti'!I100&gt;0,'Valori assoluti'!I65/'Valori assoluti'!I100*100,"-")</f>
        <v>1.9230769230769231</v>
      </c>
      <c r="J65" s="144">
        <f>IF('Valori assoluti'!J100&gt;0,'Valori assoluti'!J65/'Valori assoluti'!J100*100,"-")</f>
        <v>0</v>
      </c>
      <c r="K65" s="144">
        <f>IF('Valori assoluti'!K100&gt;0,'Valori assoluti'!K65/'Valori assoluti'!K100*100,"-")</f>
        <v>0</v>
      </c>
      <c r="L65" s="144">
        <f>IF('Valori assoluti'!L100&gt;0,'Valori assoluti'!L65/'Valori assoluti'!L100*100,"-")</f>
        <v>0</v>
      </c>
      <c r="M65" s="144">
        <f>IF('Valori assoluti'!M100&gt;0,'Valori assoluti'!M65/'Valori assoluti'!M100*100,"-")</f>
        <v>0</v>
      </c>
      <c r="N65" s="145">
        <f>IF('Valori assoluti'!N100&gt;0,'Valori assoluti'!N65/'Valori assoluti'!N100*100,"-")</f>
        <v>0.49019607843137253</v>
      </c>
      <c r="O65" s="116"/>
    </row>
    <row r="66" spans="1:16" x14ac:dyDescent="0.3">
      <c r="A66" s="196"/>
      <c r="B66" s="193"/>
      <c r="C66" s="124" t="s">
        <v>174</v>
      </c>
      <c r="D66" s="143">
        <f>IF('Valori assoluti'!D100&gt;0,'Valori assoluti'!D66/'Valori assoluti'!D100*100,"-")</f>
        <v>27.27272727272727</v>
      </c>
      <c r="E66" s="144">
        <f>IF('Valori assoluti'!E100&gt;0,'Valori assoluti'!E66/'Valori assoluti'!E100*100,"-")</f>
        <v>5.6300268096514747</v>
      </c>
      <c r="F66" s="144">
        <f>IF('Valori assoluti'!F100&gt;0,'Valori assoluti'!F66/'Valori assoluti'!F100*100,"-")</f>
        <v>0</v>
      </c>
      <c r="G66" s="144">
        <f>IF('Valori assoluti'!G100&gt;0,'Valori assoluti'!G66/'Valori assoluti'!G100*100,"-")</f>
        <v>0</v>
      </c>
      <c r="H66" s="144">
        <f>IF('Valori assoluti'!H100&gt;0,'Valori assoluti'!H66/'Valori assoluti'!H100*100,"-")</f>
        <v>0</v>
      </c>
      <c r="I66" s="144">
        <f>IF('Valori assoluti'!I100&gt;0,'Valori assoluti'!I66/'Valori assoluti'!I100*100,"-")</f>
        <v>1.9230769230769231</v>
      </c>
      <c r="J66" s="144">
        <f>IF('Valori assoluti'!J100&gt;0,'Valori assoluti'!J66/'Valori assoluti'!J100*100,"-")</f>
        <v>2.7777777777777777</v>
      </c>
      <c r="K66" s="144">
        <f>IF('Valori assoluti'!K100&gt;0,'Valori assoluti'!K66/'Valori assoluti'!K100*100,"-")</f>
        <v>4.3478260869565215</v>
      </c>
      <c r="L66" s="144">
        <f>IF('Valori assoluti'!L100&gt;0,'Valori assoluti'!L66/'Valori assoluti'!L100*100,"-")</f>
        <v>0</v>
      </c>
      <c r="M66" s="144">
        <f>IF('Valori assoluti'!M100&gt;0,'Valori assoluti'!M66/'Valori assoluti'!M100*100,"-")</f>
        <v>9.0909090909090917</v>
      </c>
      <c r="N66" s="145">
        <f>IF('Valori assoluti'!N100&gt;0,'Valori assoluti'!N66/'Valori assoluti'!N100*100,"-")</f>
        <v>4.5751633986928102</v>
      </c>
      <c r="O66" s="116"/>
    </row>
    <row r="67" spans="1:16" x14ac:dyDescent="0.3">
      <c r="A67" s="196"/>
      <c r="B67" s="193"/>
      <c r="C67" s="124" t="s">
        <v>175</v>
      </c>
      <c r="D67" s="143">
        <f>IF('Valori assoluti'!D100&gt;0,'Valori assoluti'!D67/'Valori assoluti'!D100*100,"-")</f>
        <v>0</v>
      </c>
      <c r="E67" s="144">
        <f>IF('Valori assoluti'!E100&gt;0,'Valori assoluti'!E67/'Valori assoluti'!E100*100,"-")</f>
        <v>2.4128686327077746</v>
      </c>
      <c r="F67" s="144">
        <f>IF('Valori assoluti'!F100&gt;0,'Valori assoluti'!F67/'Valori assoluti'!F100*100,"-")</f>
        <v>1.7543859649122806</v>
      </c>
      <c r="G67" s="144">
        <f>IF('Valori assoluti'!G100&gt;0,'Valori assoluti'!G67/'Valori assoluti'!G100*100,"-")</f>
        <v>0</v>
      </c>
      <c r="H67" s="144">
        <f>IF('Valori assoluti'!H100&gt;0,'Valori assoluti'!H67/'Valori assoluti'!H100*100,"-")</f>
        <v>0</v>
      </c>
      <c r="I67" s="144">
        <f>IF('Valori assoluti'!I100&gt;0,'Valori assoluti'!I67/'Valori assoluti'!I100*100,"-")</f>
        <v>7.6923076923076925</v>
      </c>
      <c r="J67" s="144">
        <f>IF('Valori assoluti'!J100&gt;0,'Valori assoluti'!J67/'Valori assoluti'!J100*100,"-")</f>
        <v>11.111111111111111</v>
      </c>
      <c r="K67" s="144">
        <f>IF('Valori assoluti'!K100&gt;0,'Valori assoluti'!K67/'Valori assoluti'!K100*100,"-")</f>
        <v>0</v>
      </c>
      <c r="L67" s="144">
        <f>IF('Valori assoluti'!L100&gt;0,'Valori assoluti'!L67/'Valori assoluti'!L100*100,"-")</f>
        <v>0</v>
      </c>
      <c r="M67" s="144">
        <f>IF('Valori assoluti'!M100&gt;0,'Valori assoluti'!M67/'Valori assoluti'!M100*100,"-")</f>
        <v>0</v>
      </c>
      <c r="N67" s="145">
        <f>IF('Valori assoluti'!N100&gt;0,'Valori assoluti'!N67/'Valori assoluti'!N100*100,"-")</f>
        <v>2.9411764705882351</v>
      </c>
      <c r="O67" s="116"/>
    </row>
    <row r="68" spans="1:16" x14ac:dyDescent="0.3">
      <c r="A68" s="196"/>
      <c r="B68" s="193"/>
      <c r="C68" s="124" t="s">
        <v>181</v>
      </c>
      <c r="D68" s="143">
        <f>IF('Valori assoluti'!D100&gt;0,'Valori assoluti'!D68/'Valori assoluti'!D100*100,"-")</f>
        <v>0</v>
      </c>
      <c r="E68" s="144">
        <f>IF('Valori assoluti'!E100&gt;0,'Valori assoluti'!E68/'Valori assoluti'!E100*100,"-")</f>
        <v>0.26809651474530832</v>
      </c>
      <c r="F68" s="144">
        <f>IF('Valori assoluti'!F100&gt;0,'Valori assoluti'!F68/'Valori assoluti'!F100*100,"-")</f>
        <v>0</v>
      </c>
      <c r="G68" s="144">
        <f>IF('Valori assoluti'!G100&gt;0,'Valori assoluti'!G68/'Valori assoluti'!G100*100,"-")</f>
        <v>3.3333333333333335</v>
      </c>
      <c r="H68" s="144">
        <f>IF('Valori assoluti'!H100&gt;0,'Valori assoluti'!H68/'Valori assoluti'!H100*100,"-")</f>
        <v>0</v>
      </c>
      <c r="I68" s="144">
        <f>IF('Valori assoluti'!I100&gt;0,'Valori assoluti'!I68/'Valori assoluti'!I100*100,"-")</f>
        <v>0</v>
      </c>
      <c r="J68" s="144">
        <f>IF('Valori assoluti'!J100&gt;0,'Valori assoluti'!J68/'Valori assoluti'!J100*100,"-")</f>
        <v>0</v>
      </c>
      <c r="K68" s="144">
        <f>IF('Valori assoluti'!K100&gt;0,'Valori assoluti'!K68/'Valori assoluti'!K100*100,"-")</f>
        <v>0</v>
      </c>
      <c r="L68" s="144">
        <f>IF('Valori assoluti'!L100&gt;0,'Valori assoluti'!L68/'Valori assoluti'!L100*100,"-")</f>
        <v>0</v>
      </c>
      <c r="M68" s="144">
        <f>IF('Valori assoluti'!M100&gt;0,'Valori assoluti'!M68/'Valori assoluti'!M100*100,"-")</f>
        <v>0</v>
      </c>
      <c r="N68" s="145">
        <f>IF('Valori assoluti'!N100&gt;0,'Valori assoluti'!N68/'Valori assoluti'!N100*100,"-")</f>
        <v>0.32679738562091504</v>
      </c>
      <c r="O68" s="116"/>
    </row>
    <row r="69" spans="1:16" x14ac:dyDescent="0.3">
      <c r="A69" s="196"/>
      <c r="B69" s="193"/>
      <c r="C69" s="124" t="s">
        <v>182</v>
      </c>
      <c r="D69" s="143">
        <f>IF('Valori assoluti'!D100&gt;0,'Valori assoluti'!D69/'Valori assoluti'!D100*100,"-")</f>
        <v>0</v>
      </c>
      <c r="E69" s="144">
        <f>IF('Valori assoluti'!E100&gt;0,'Valori assoluti'!E69/'Valori assoluti'!E100*100,"-")</f>
        <v>1.0723860589812333</v>
      </c>
      <c r="F69" s="144">
        <f>IF('Valori assoluti'!F100&gt;0,'Valori assoluti'!F69/'Valori assoluti'!F100*100,"-")</f>
        <v>0</v>
      </c>
      <c r="G69" s="144">
        <f>IF('Valori assoluti'!G100&gt;0,'Valori assoluti'!G69/'Valori assoluti'!G100*100,"-")</f>
        <v>0</v>
      </c>
      <c r="H69" s="144">
        <f>IF('Valori assoluti'!H100&gt;0,'Valori assoluti'!H69/'Valori assoluti'!H100*100,"-")</f>
        <v>0</v>
      </c>
      <c r="I69" s="144">
        <f>IF('Valori assoluti'!I100&gt;0,'Valori assoluti'!I69/'Valori assoluti'!I100*100,"-")</f>
        <v>0</v>
      </c>
      <c r="J69" s="144">
        <f>IF('Valori assoluti'!J100&gt;0,'Valori assoluti'!J69/'Valori assoluti'!J100*100,"-")</f>
        <v>2.7777777777777777</v>
      </c>
      <c r="K69" s="144">
        <f>IF('Valori assoluti'!K100&gt;0,'Valori assoluti'!K69/'Valori assoluti'!K100*100,"-")</f>
        <v>0</v>
      </c>
      <c r="L69" s="144">
        <f>IF('Valori assoluti'!L100&gt;0,'Valori assoluti'!L69/'Valori assoluti'!L100*100,"-")</f>
        <v>0</v>
      </c>
      <c r="M69" s="144">
        <f>IF('Valori assoluti'!M100&gt;0,'Valori assoluti'!M69/'Valori assoluti'!M100*100,"-")</f>
        <v>0</v>
      </c>
      <c r="N69" s="145">
        <f>IF('Valori assoluti'!N100&gt;0,'Valori assoluti'!N69/'Valori assoluti'!N100*100,"-")</f>
        <v>0.81699346405228768</v>
      </c>
      <c r="O69" s="116"/>
    </row>
    <row r="70" spans="1:16" x14ac:dyDescent="0.3">
      <c r="A70" s="196"/>
      <c r="B70" s="193"/>
      <c r="C70" s="124" t="s">
        <v>185</v>
      </c>
      <c r="D70" s="143">
        <f>IF('Valori assoluti'!D100&gt;0,'Valori assoluti'!D70/'Valori assoluti'!D100*100,"-")</f>
        <v>0</v>
      </c>
      <c r="E70" s="144">
        <f>IF('Valori assoluti'!E100&gt;0,'Valori assoluti'!E70/'Valori assoluti'!E100*100,"-")</f>
        <v>0.26809651474530832</v>
      </c>
      <c r="F70" s="144">
        <f>IF('Valori assoluti'!F100&gt;0,'Valori assoluti'!F70/'Valori assoluti'!F100*100,"-")</f>
        <v>0</v>
      </c>
      <c r="G70" s="144">
        <f>IF('Valori assoluti'!G100&gt;0,'Valori assoluti'!G70/'Valori assoluti'!G100*100,"-")</f>
        <v>0</v>
      </c>
      <c r="H70" s="144">
        <f>IF('Valori assoluti'!H100&gt;0,'Valori assoluti'!H70/'Valori assoluti'!H100*100,"-")</f>
        <v>0</v>
      </c>
      <c r="I70" s="144">
        <f>IF('Valori assoluti'!I100&gt;0,'Valori assoluti'!I70/'Valori assoluti'!I100*100,"-")</f>
        <v>0</v>
      </c>
      <c r="J70" s="144">
        <f>IF('Valori assoluti'!J100&gt;0,'Valori assoluti'!J70/'Valori assoluti'!J100*100,"-")</f>
        <v>2.7777777777777777</v>
      </c>
      <c r="K70" s="144">
        <f>IF('Valori assoluti'!K100&gt;0,'Valori assoluti'!K70/'Valori assoluti'!K100*100,"-")</f>
        <v>0</v>
      </c>
      <c r="L70" s="144">
        <f>IF('Valori assoluti'!L100&gt;0,'Valori assoluti'!L70/'Valori assoluti'!L100*100,"-")</f>
        <v>0</v>
      </c>
      <c r="M70" s="144">
        <f>IF('Valori assoluti'!M100&gt;0,'Valori assoluti'!M70/'Valori assoluti'!M100*100,"-")</f>
        <v>0</v>
      </c>
      <c r="N70" s="145">
        <f>IF('Valori assoluti'!N100&gt;0,'Valori assoluti'!N70/'Valori assoluti'!N100*100,"-")</f>
        <v>0.32679738562091504</v>
      </c>
      <c r="O70" s="116"/>
    </row>
    <row r="71" spans="1:16" x14ac:dyDescent="0.3">
      <c r="A71" s="196"/>
      <c r="B71" s="193"/>
      <c r="C71" s="124" t="s">
        <v>176</v>
      </c>
      <c r="D71" s="143">
        <f>IF('Valori assoluti'!D100&gt;0,'Valori assoluti'!D71/'Valori assoluti'!D100*100,"-")</f>
        <v>0</v>
      </c>
      <c r="E71" s="144">
        <f>IF('Valori assoluti'!E100&gt;0,'Valori assoluti'!E71/'Valori assoluti'!E100*100,"-")</f>
        <v>1.3404825737265416</v>
      </c>
      <c r="F71" s="144">
        <f>IF('Valori assoluti'!F100&gt;0,'Valori assoluti'!F71/'Valori assoluti'!F100*100,"-")</f>
        <v>0</v>
      </c>
      <c r="G71" s="144">
        <f>IF('Valori assoluti'!G100&gt;0,'Valori assoluti'!G71/'Valori assoluti'!G100*100,"-")</f>
        <v>3.3333333333333335</v>
      </c>
      <c r="H71" s="144">
        <f>IF('Valori assoluti'!H100&gt;0,'Valori assoluti'!H71/'Valori assoluti'!H100*100,"-")</f>
        <v>0</v>
      </c>
      <c r="I71" s="144">
        <f>IF('Valori assoluti'!I100&gt;0,'Valori assoluti'!I71/'Valori assoluti'!I100*100,"-")</f>
        <v>0</v>
      </c>
      <c r="J71" s="144">
        <f>IF('Valori assoluti'!J100&gt;0,'Valori assoluti'!J71/'Valori assoluti'!J100*100,"-")</f>
        <v>11.111111111111111</v>
      </c>
      <c r="K71" s="144">
        <f>IF('Valori assoluti'!K100&gt;0,'Valori assoluti'!K71/'Valori assoluti'!K100*100,"-")</f>
        <v>0</v>
      </c>
      <c r="L71" s="144">
        <f>IF('Valori assoluti'!L100&gt;0,'Valori assoluti'!L71/'Valori assoluti'!L100*100,"-")</f>
        <v>0</v>
      </c>
      <c r="M71" s="144">
        <f>IF('Valori assoluti'!M100&gt;0,'Valori assoluti'!M71/'Valori assoluti'!M100*100,"-")</f>
        <v>0</v>
      </c>
      <c r="N71" s="145">
        <f>IF('Valori assoluti'!N100&gt;0,'Valori assoluti'!N71/'Valori assoluti'!N100*100,"-")</f>
        <v>1.6339869281045754</v>
      </c>
      <c r="O71" s="116"/>
    </row>
    <row r="72" spans="1:16" x14ac:dyDescent="0.3">
      <c r="A72" s="196"/>
      <c r="B72" s="193"/>
      <c r="C72" s="124" t="s">
        <v>177</v>
      </c>
      <c r="D72" s="143">
        <f>IF('Valori assoluti'!D100&gt;0,'Valori assoluti'!D72/'Valori assoluti'!D100*100,"-")</f>
        <v>0</v>
      </c>
      <c r="E72" s="144">
        <f>IF('Valori assoluti'!E100&gt;0,'Valori assoluti'!E72/'Valori assoluti'!E100*100,"-")</f>
        <v>1.0723860589812333</v>
      </c>
      <c r="F72" s="144">
        <f>IF('Valori assoluti'!F100&gt;0,'Valori assoluti'!F72/'Valori assoluti'!F100*100,"-")</f>
        <v>0</v>
      </c>
      <c r="G72" s="144">
        <f>IF('Valori assoluti'!G100&gt;0,'Valori assoluti'!G72/'Valori assoluti'!G100*100,"-")</f>
        <v>0</v>
      </c>
      <c r="H72" s="144">
        <f>IF('Valori assoluti'!H100&gt;0,'Valori assoluti'!H72/'Valori assoluti'!H100*100,"-")</f>
        <v>0</v>
      </c>
      <c r="I72" s="144">
        <f>IF('Valori assoluti'!I100&gt;0,'Valori assoluti'!I72/'Valori assoluti'!I100*100,"-")</f>
        <v>0</v>
      </c>
      <c r="J72" s="144">
        <f>IF('Valori assoluti'!J100&gt;0,'Valori assoluti'!J72/'Valori assoluti'!J100*100,"-")</f>
        <v>5.5555555555555554</v>
      </c>
      <c r="K72" s="144">
        <f>IF('Valori assoluti'!K100&gt;0,'Valori assoluti'!K72/'Valori assoluti'!K100*100,"-")</f>
        <v>0</v>
      </c>
      <c r="L72" s="144">
        <f>IF('Valori assoluti'!L100&gt;0,'Valori assoluti'!L72/'Valori assoluti'!L100*100,"-")</f>
        <v>22.222222222222221</v>
      </c>
      <c r="M72" s="144">
        <f>IF('Valori assoluti'!M100&gt;0,'Valori assoluti'!M72/'Valori assoluti'!M100*100,"-")</f>
        <v>0</v>
      </c>
      <c r="N72" s="145">
        <f>IF('Valori assoluti'!N100&gt;0,'Valori assoluti'!N72/'Valori assoluti'!N100*100,"-")</f>
        <v>1.3071895424836601</v>
      </c>
      <c r="O72" s="116"/>
    </row>
    <row r="73" spans="1:16" x14ac:dyDescent="0.3">
      <c r="A73" s="196"/>
      <c r="B73" s="193"/>
      <c r="C73" s="124" t="s">
        <v>178</v>
      </c>
      <c r="D73" s="165">
        <f>IF('Valori assoluti'!D100&gt;0,'Valori assoluti'!D73/'Valori assoluti'!D100*100,"-")</f>
        <v>0</v>
      </c>
      <c r="E73" s="166">
        <f>IF('Valori assoluti'!E100&gt;0,'Valori assoluti'!E73/'Valori assoluti'!E100*100,"-")</f>
        <v>0.53619302949061665</v>
      </c>
      <c r="F73" s="166">
        <f>IF('Valori assoluti'!F100&gt;0,'Valori assoluti'!F73/'Valori assoluti'!F100*100,"-")</f>
        <v>1.7543859649122806</v>
      </c>
      <c r="G73" s="166">
        <f>IF('Valori assoluti'!G100&gt;0,'Valori assoluti'!G73/'Valori assoluti'!G100*100,"-")</f>
        <v>3.3333333333333335</v>
      </c>
      <c r="H73" s="166">
        <f>IF('Valori assoluti'!H100&gt;0,'Valori assoluti'!H73/'Valori assoluti'!H100*100,"-")</f>
        <v>0</v>
      </c>
      <c r="I73" s="166">
        <f>IF('Valori assoluti'!I100&gt;0,'Valori assoluti'!I73/'Valori assoluti'!I100*100,"-")</f>
        <v>0</v>
      </c>
      <c r="J73" s="166">
        <f>IF('Valori assoluti'!J100&gt;0,'Valori assoluti'!J73/'Valori assoluti'!J100*100,"-")</f>
        <v>8.3333333333333321</v>
      </c>
      <c r="K73" s="166">
        <f>IF('Valori assoluti'!K100&gt;0,'Valori assoluti'!K73/'Valori assoluti'!K100*100,"-")</f>
        <v>0</v>
      </c>
      <c r="L73" s="166">
        <f>IF('Valori assoluti'!L100&gt;0,'Valori assoluti'!L73/'Valori assoluti'!L100*100,"-")</f>
        <v>0</v>
      </c>
      <c r="M73" s="166">
        <f>IF('Valori assoluti'!M100&gt;0,'Valori assoluti'!M73/'Valori assoluti'!M100*100,"-")</f>
        <v>0</v>
      </c>
      <c r="N73" s="167">
        <f>IF('Valori assoluti'!N100&gt;0,'Valori assoluti'!N73/'Valori assoluti'!N100*100,"-")</f>
        <v>1.1437908496732025</v>
      </c>
      <c r="O73" s="116"/>
    </row>
    <row r="74" spans="1:16" s="132" customFormat="1" x14ac:dyDescent="0.3">
      <c r="A74" s="197"/>
      <c r="B74" s="199" t="s">
        <v>36</v>
      </c>
      <c r="C74" s="200"/>
      <c r="D74" s="146">
        <f>IF('Valori assoluti'!D100&gt;0,'Valori assoluti'!D74/'Valori assoluti'!D100*100,"-")</f>
        <v>54.54545454545454</v>
      </c>
      <c r="E74" s="147">
        <f>IF('Valori assoluti'!E100&gt;0,'Valori assoluti'!E74/'Valori assoluti'!E100*100,"-")</f>
        <v>21.983914209115284</v>
      </c>
      <c r="F74" s="147">
        <f>IF('Valori assoluti'!F100&gt;0,'Valori assoluti'!F74/'Valori assoluti'!F100*100,"-")</f>
        <v>19.298245614035086</v>
      </c>
      <c r="G74" s="147">
        <f>IF('Valori assoluti'!G100&gt;0,'Valori assoluti'!G74/'Valori assoluti'!G100*100,"-")</f>
        <v>20</v>
      </c>
      <c r="H74" s="147">
        <f>IF('Valori assoluti'!H100&gt;0,'Valori assoluti'!H74/'Valori assoluti'!H100*100,"-")</f>
        <v>10</v>
      </c>
      <c r="I74" s="147">
        <f>IF('Valori assoluti'!I100&gt;0,'Valori assoluti'!I74/'Valori assoluti'!I100*100,"-")</f>
        <v>36.538461538461533</v>
      </c>
      <c r="J74" s="147">
        <f>IF('Valori assoluti'!J100&gt;0,'Valori assoluti'!J74/'Valori assoluti'!J100*100,"-")</f>
        <v>47.222222222222221</v>
      </c>
      <c r="K74" s="147">
        <f>IF('Valori assoluti'!K100&gt;0,'Valori assoluti'!K74/'Valori assoluti'!K100*100,"-")</f>
        <v>39.130434782608695</v>
      </c>
      <c r="L74" s="147">
        <f>IF('Valori assoluti'!L100&gt;0,'Valori assoluti'!L74/'Valori assoluti'!L100*100,"-")</f>
        <v>33.333333333333329</v>
      </c>
      <c r="M74" s="147">
        <f>IF('Valori assoluti'!M100&gt;0,'Valori assoluti'!M74/'Valori assoluti'!M100*100,"-")</f>
        <v>9.0909090909090917</v>
      </c>
      <c r="N74" s="148">
        <f>IF('Valori assoluti'!N100&gt;0,'Valori assoluti'!N74/'Valori assoluti'!N100*100,"-")</f>
        <v>25.326797385620914</v>
      </c>
      <c r="O74" s="131"/>
    </row>
    <row r="75" spans="1:16" ht="17.399999999999999" customHeight="1" thickBot="1" x14ac:dyDescent="0.35">
      <c r="A75" s="203" t="s">
        <v>187</v>
      </c>
      <c r="B75" s="202" t="s">
        <v>164</v>
      </c>
      <c r="C75" s="133" t="s">
        <v>180</v>
      </c>
      <c r="D75" s="150">
        <f>IF('Valori assoluti'!D100&gt;0,'Valori assoluti'!D75/'Valori assoluti'!D100*100,"-")</f>
        <v>0</v>
      </c>
      <c r="E75" s="150">
        <f>IF('Valori assoluti'!E100&gt;0,'Valori assoluti'!E75/'Valori assoluti'!E100*100,"-")</f>
        <v>0</v>
      </c>
      <c r="F75" s="150">
        <f>IF('Valori assoluti'!F100&gt;0,'Valori assoluti'!F75/'Valori assoluti'!F100*100,"-")</f>
        <v>0</v>
      </c>
      <c r="G75" s="150">
        <f>IF('Valori assoluti'!G100&gt;0,'Valori assoluti'!G75/'Valori assoluti'!G100*100,"-")</f>
        <v>0</v>
      </c>
      <c r="H75" s="150">
        <f>IF('Valori assoluti'!H100&gt;0,'Valori assoluti'!H75/'Valori assoluti'!H100*100,"-")</f>
        <v>0</v>
      </c>
      <c r="I75" s="150">
        <f>IF('Valori assoluti'!I100&gt;0,'Valori assoluti'!I75/'Valori assoluti'!I100*100,"-")</f>
        <v>0</v>
      </c>
      <c r="J75" s="150">
        <f>IF('Valori assoluti'!J100&gt;0,'Valori assoluti'!J75/'Valori assoluti'!J100*100,"-")</f>
        <v>2.7777777777777777</v>
      </c>
      <c r="K75" s="150">
        <f>IF('Valori assoluti'!K100&gt;0,'Valori assoluti'!K75/'Valori assoluti'!K100*100,"-")</f>
        <v>0</v>
      </c>
      <c r="L75" s="150">
        <f>IF('Valori assoluti'!L100&gt;0,'Valori assoluti'!L75/'Valori assoluti'!L100*100,"-")</f>
        <v>0</v>
      </c>
      <c r="M75" s="150">
        <f>IF('Valori assoluti'!M100&gt;0,'Valori assoluti'!M75/'Valori assoluti'!M100*100,"-")</f>
        <v>0</v>
      </c>
      <c r="N75" s="150">
        <f>IF('Valori assoluti'!N100&gt;0,'Valori assoluti'!N75/'Valori assoluti'!N100*100,"-")</f>
        <v>0.16339869281045752</v>
      </c>
      <c r="O75" s="116"/>
    </row>
    <row r="76" spans="1:16" x14ac:dyDescent="0.3">
      <c r="A76" s="196"/>
      <c r="B76" s="193"/>
      <c r="C76" s="124" t="s">
        <v>177</v>
      </c>
      <c r="D76" s="144">
        <f>IF('Valori assoluti'!D100&gt;0,'Valori assoluti'!D76/'Valori assoluti'!D100*100,"-")</f>
        <v>0</v>
      </c>
      <c r="E76" s="144">
        <f>IF('Valori assoluti'!E100&gt;0,'Valori assoluti'!E76/'Valori assoluti'!E100*100,"-")</f>
        <v>0.26809651474530832</v>
      </c>
      <c r="F76" s="144">
        <f>IF('Valori assoluti'!F100&gt;0,'Valori assoluti'!F76/'Valori assoluti'!F100*100,"-")</f>
        <v>0</v>
      </c>
      <c r="G76" s="144">
        <f>IF('Valori assoluti'!G100&gt;0,'Valori assoluti'!G76/'Valori assoluti'!G100*100,"-")</f>
        <v>0</v>
      </c>
      <c r="H76" s="144">
        <f>IF('Valori assoluti'!H100&gt;0,'Valori assoluti'!H76/'Valori assoluti'!H100*100,"-")</f>
        <v>10</v>
      </c>
      <c r="I76" s="144">
        <f>IF('Valori assoluti'!I100&gt;0,'Valori assoluti'!I76/'Valori assoluti'!I100*100,"-")</f>
        <v>0</v>
      </c>
      <c r="J76" s="144">
        <f>IF('Valori assoluti'!J100&gt;0,'Valori assoluti'!J76/'Valori assoluti'!J100*100,"-")</f>
        <v>2.7777777777777777</v>
      </c>
      <c r="K76" s="144">
        <f>IF('Valori assoluti'!K100&gt;0,'Valori assoluti'!K76/'Valori assoluti'!K100*100,"-")</f>
        <v>0</v>
      </c>
      <c r="L76" s="144">
        <f>IF('Valori assoluti'!L100&gt;0,'Valori assoluti'!L76/'Valori assoluti'!L100*100,"-")</f>
        <v>0</v>
      </c>
      <c r="M76" s="144">
        <f>IF('Valori assoluti'!M100&gt;0,'Valori assoluti'!M76/'Valori assoluti'!M100*100,"-")</f>
        <v>0</v>
      </c>
      <c r="N76" s="144">
        <f>IF('Valori assoluti'!N100&gt;0,'Valori assoluti'!N76/'Valori assoluti'!N100*100,"-")</f>
        <v>0.49019607843137253</v>
      </c>
      <c r="O76" s="116"/>
      <c r="P76" s="132"/>
    </row>
    <row r="77" spans="1:16" x14ac:dyDescent="0.3">
      <c r="A77" s="196"/>
      <c r="B77" s="193"/>
      <c r="C77" s="124" t="s">
        <v>178</v>
      </c>
      <c r="D77" s="165">
        <f>IF('Valori assoluti'!D100&gt;0,'Valori assoluti'!D77/'Valori assoluti'!D100*100,"-")</f>
        <v>0</v>
      </c>
      <c r="E77" s="166">
        <f>IF('Valori assoluti'!E100&gt;0,'Valori assoluti'!E77/'Valori assoluti'!E100*100,"-")</f>
        <v>0</v>
      </c>
      <c r="F77" s="166">
        <f>IF('Valori assoluti'!F100&gt;0,'Valori assoluti'!F77/'Valori assoluti'!F100*100,"-")</f>
        <v>0</v>
      </c>
      <c r="G77" s="166">
        <f>IF('Valori assoluti'!G100&gt;0,'Valori assoluti'!G77/'Valori assoluti'!G100*100,"-")</f>
        <v>0</v>
      </c>
      <c r="H77" s="166">
        <f>IF('Valori assoluti'!H100&gt;0,'Valori assoluti'!H77/'Valori assoluti'!H100*100,"-")</f>
        <v>0</v>
      </c>
      <c r="I77" s="166">
        <f>IF('Valori assoluti'!I100&gt;0,'Valori assoluti'!I77/'Valori assoluti'!I100*100,"-")</f>
        <v>3.8461538461538463</v>
      </c>
      <c r="J77" s="166">
        <f>IF('Valori assoluti'!J100&gt;0,'Valori assoluti'!J77/'Valori assoluti'!J100*100,"-")</f>
        <v>0</v>
      </c>
      <c r="K77" s="166">
        <f>IF('Valori assoluti'!K100&gt;0,'Valori assoluti'!K77/'Valori assoluti'!K100*100,"-")</f>
        <v>0</v>
      </c>
      <c r="L77" s="166">
        <f>IF('Valori assoluti'!L100&gt;0,'Valori assoluti'!L77/'Valori assoluti'!L100*100,"-")</f>
        <v>11.111111111111111</v>
      </c>
      <c r="M77" s="166">
        <f>IF('Valori assoluti'!M100&gt;0,'Valori assoluti'!M77/'Valori assoluti'!M100*100,"-")</f>
        <v>0</v>
      </c>
      <c r="N77" s="166">
        <f>IF('Valori assoluti'!N100&gt;0,'Valori assoluti'!N77/'Valori assoluti'!N100*100,"-")</f>
        <v>0.49019607843137253</v>
      </c>
      <c r="O77" s="116"/>
    </row>
    <row r="78" spans="1:16" s="132" customFormat="1" ht="15" thickBot="1" x14ac:dyDescent="0.35">
      <c r="A78" s="204"/>
      <c r="B78" s="205" t="s">
        <v>36</v>
      </c>
      <c r="C78" s="206"/>
      <c r="D78" s="152">
        <f>IF('Valori assoluti'!D100&gt;0,'Valori assoluti'!D78/'Valori assoluti'!D100*100,"-")</f>
        <v>0</v>
      </c>
      <c r="E78" s="152">
        <f>IF('Valori assoluti'!E100&gt;0,'Valori assoluti'!E78/'Valori assoluti'!E100*100,"-")</f>
        <v>0.26809651474530832</v>
      </c>
      <c r="F78" s="152">
        <f>IF('Valori assoluti'!F100&gt;0,'Valori assoluti'!F78/'Valori assoluti'!F100*100,"-")</f>
        <v>0</v>
      </c>
      <c r="G78" s="152">
        <f>IF('Valori assoluti'!G100&gt;0,'Valori assoluti'!G78/'Valori assoluti'!G100*100,"-")</f>
        <v>0</v>
      </c>
      <c r="H78" s="152">
        <f>IF('Valori assoluti'!H100&gt;0,'Valori assoluti'!H78/'Valori assoluti'!H100*100,"-")</f>
        <v>10</v>
      </c>
      <c r="I78" s="152">
        <f>IF('Valori assoluti'!I100&gt;0,'Valori assoluti'!I78/'Valori assoluti'!I100*100,"-")</f>
        <v>3.8461538461538463</v>
      </c>
      <c r="J78" s="152">
        <f>IF('Valori assoluti'!J100&gt;0,'Valori assoluti'!J78/'Valori assoluti'!J100*100,"-")</f>
        <v>5.5555555555555554</v>
      </c>
      <c r="K78" s="152">
        <f>IF('Valori assoluti'!K100&gt;0,'Valori assoluti'!K78/'Valori assoluti'!K100*100,"-")</f>
        <v>0</v>
      </c>
      <c r="L78" s="152">
        <f>IF('Valori assoluti'!L100&gt;0,'Valori assoluti'!L78/'Valori assoluti'!L100*100,"-")</f>
        <v>11.111111111111111</v>
      </c>
      <c r="M78" s="152">
        <f>IF('Valori assoluti'!M100&gt;0,'Valori assoluti'!M78/'Valori assoluti'!M100*100,"-")</f>
        <v>0</v>
      </c>
      <c r="N78" s="152">
        <f>IF('Valori assoluti'!N100&gt;0,'Valori assoluti'!N78/'Valori assoluti'!N100*100,"-")</f>
        <v>1.1437908496732025</v>
      </c>
      <c r="O78" s="131"/>
    </row>
    <row r="79" spans="1:16" ht="15" customHeight="1" thickBot="1" x14ac:dyDescent="0.35">
      <c r="A79" s="181" t="s">
        <v>188</v>
      </c>
      <c r="B79" s="182"/>
      <c r="C79" s="183"/>
      <c r="D79" s="187" t="s">
        <v>152</v>
      </c>
      <c r="E79" s="188"/>
      <c r="F79" s="188"/>
      <c r="G79" s="188"/>
      <c r="H79" s="188"/>
      <c r="I79" s="188"/>
      <c r="J79" s="188"/>
      <c r="K79" s="188"/>
      <c r="L79" s="188"/>
      <c r="M79" s="189"/>
      <c r="N79" s="190" t="s">
        <v>36</v>
      </c>
    </row>
    <row r="80" spans="1:16" ht="43.2" customHeight="1" thickBot="1" x14ac:dyDescent="0.35">
      <c r="A80" s="184"/>
      <c r="B80" s="185"/>
      <c r="C80" s="186"/>
      <c r="D80" s="118" t="s">
        <v>153</v>
      </c>
      <c r="E80" s="119" t="s">
        <v>154</v>
      </c>
      <c r="F80" s="119" t="s">
        <v>155</v>
      </c>
      <c r="G80" s="119" t="s">
        <v>156</v>
      </c>
      <c r="H80" s="119" t="s">
        <v>157</v>
      </c>
      <c r="I80" s="119" t="s">
        <v>158</v>
      </c>
      <c r="J80" s="119" t="s">
        <v>159</v>
      </c>
      <c r="K80" s="119" t="s">
        <v>160</v>
      </c>
      <c r="L80" s="119" t="s">
        <v>161</v>
      </c>
      <c r="M80" s="119" t="s">
        <v>162</v>
      </c>
      <c r="N80" s="191"/>
    </row>
    <row r="81" spans="1:14" ht="14.4" customHeight="1" x14ac:dyDescent="0.3">
      <c r="A81" s="179" t="s">
        <v>165</v>
      </c>
      <c r="B81" s="179"/>
      <c r="C81" s="179"/>
      <c r="D81" s="140">
        <f>IF('Valori assoluti'!D100&gt;0,'Valori assoluti'!D81/'Valori assoluti'!D100*100,"-")</f>
        <v>0</v>
      </c>
      <c r="E81" s="141">
        <f>IF('Valori assoluti'!E100&gt;0,'Valori assoluti'!E81/'Valori assoluti'!E100*100,"-")</f>
        <v>7.5067024128686324</v>
      </c>
      <c r="F81" s="141">
        <f>IF('Valori assoluti'!F100&gt;0,'Valori assoluti'!F81/'Valori assoluti'!F100*100,"-")</f>
        <v>15.789473684210526</v>
      </c>
      <c r="G81" s="141">
        <f>IF('Valori assoluti'!G100&gt;0,'Valori assoluti'!G81/'Valori assoluti'!G100*100,"-")</f>
        <v>3.3333333333333335</v>
      </c>
      <c r="H81" s="141">
        <f>IF('Valori assoluti'!H100&gt;0,'Valori assoluti'!H81/'Valori assoluti'!H100*100,"-")</f>
        <v>0</v>
      </c>
      <c r="I81" s="141">
        <f>IF('Valori assoluti'!I100&gt;0,'Valori assoluti'!I81/'Valori assoluti'!I100*100,"-")</f>
        <v>17.307692307692307</v>
      </c>
      <c r="J81" s="141">
        <f>IF('Valori assoluti'!J100&gt;0,'Valori assoluti'!J81/'Valori assoluti'!J100*100,"-")</f>
        <v>0</v>
      </c>
      <c r="K81" s="141">
        <f>IF('Valori assoluti'!K100&gt;0,'Valori assoluti'!K81/'Valori assoluti'!K100*100,"-")</f>
        <v>8.695652173913043</v>
      </c>
      <c r="L81" s="141">
        <f>IF('Valori assoluti'!L100&gt;0,'Valori assoluti'!L81/'Valori assoluti'!L100*100,"-")</f>
        <v>0</v>
      </c>
      <c r="M81" s="141">
        <f>IF('Valori assoluti'!M100&gt;0,'Valori assoluti'!M81/'Valori assoluti'!M100*100,"-")</f>
        <v>0</v>
      </c>
      <c r="N81" s="142">
        <f>IF('Valori assoluti'!N100&gt;0,'Valori assoluti'!N81/'Valori assoluti'!N100*100,"-")</f>
        <v>8.0065359477124183</v>
      </c>
    </row>
    <row r="82" spans="1:14" ht="14.4" customHeight="1" x14ac:dyDescent="0.3">
      <c r="A82" s="179" t="s">
        <v>166</v>
      </c>
      <c r="B82" s="179"/>
      <c r="C82" s="179" t="s">
        <v>166</v>
      </c>
      <c r="D82" s="143">
        <f>IF('Valori assoluti'!D100&gt;0,'Valori assoluti'!D82/'Valori assoluti'!D100*100,"-")</f>
        <v>0</v>
      </c>
      <c r="E82" s="144">
        <f>IF('Valori assoluti'!E100&gt;0,'Valori assoluti'!E82/'Valori assoluti'!E100*100,"-")</f>
        <v>3.7533512064343162</v>
      </c>
      <c r="F82" s="144">
        <f>IF('Valori assoluti'!F100&gt;0,'Valori assoluti'!F82/'Valori assoluti'!F100*100,"-")</f>
        <v>3.5087719298245612</v>
      </c>
      <c r="G82" s="144">
        <f>IF('Valori assoluti'!G100&gt;0,'Valori assoluti'!G82/'Valori assoluti'!G100*100,"-")</f>
        <v>13.333333333333334</v>
      </c>
      <c r="H82" s="144">
        <f>IF('Valori assoluti'!H100&gt;0,'Valori assoluti'!H82/'Valori assoluti'!H100*100,"-")</f>
        <v>0</v>
      </c>
      <c r="I82" s="144">
        <f>IF('Valori assoluti'!I100&gt;0,'Valori assoluti'!I82/'Valori assoluti'!I100*100,"-")</f>
        <v>0</v>
      </c>
      <c r="J82" s="144">
        <f>IF('Valori assoluti'!J100&gt;0,'Valori assoluti'!J82/'Valori assoluti'!J100*100,"-")</f>
        <v>0</v>
      </c>
      <c r="K82" s="144">
        <f>IF('Valori assoluti'!K100&gt;0,'Valori assoluti'!K82/'Valori assoluti'!K100*100,"-")</f>
        <v>8.695652173913043</v>
      </c>
      <c r="L82" s="144">
        <f>IF('Valori assoluti'!L100&gt;0,'Valori assoluti'!L82/'Valori assoluti'!L100*100,"-")</f>
        <v>0</v>
      </c>
      <c r="M82" s="144">
        <f>IF('Valori assoluti'!M100&gt;0,'Valori assoluti'!M82/'Valori assoluti'!M100*100,"-")</f>
        <v>0</v>
      </c>
      <c r="N82" s="145">
        <f>IF('Valori assoluti'!N100&gt;0,'Valori assoluti'!N82/'Valori assoluti'!N100*100,"-")</f>
        <v>3.594771241830065</v>
      </c>
    </row>
    <row r="83" spans="1:14" ht="14.4" customHeight="1" x14ac:dyDescent="0.3">
      <c r="A83" s="179" t="s">
        <v>167</v>
      </c>
      <c r="B83" s="179"/>
      <c r="C83" s="179" t="s">
        <v>167</v>
      </c>
      <c r="D83" s="143">
        <f>IF('Valori assoluti'!D100&gt;0,'Valori assoluti'!D83/'Valori assoluti'!D100*100,"-")</f>
        <v>0</v>
      </c>
      <c r="E83" s="144">
        <f>IF('Valori assoluti'!E100&gt;0,'Valori assoluti'!E83/'Valori assoluti'!E100*100,"-")</f>
        <v>17.426273458445042</v>
      </c>
      <c r="F83" s="144">
        <f>IF('Valori assoluti'!F100&gt;0,'Valori assoluti'!F83/'Valori assoluti'!F100*100,"-")</f>
        <v>15.789473684210526</v>
      </c>
      <c r="G83" s="144">
        <f>IF('Valori assoluti'!G100&gt;0,'Valori assoluti'!G83/'Valori assoluti'!G100*100,"-")</f>
        <v>10</v>
      </c>
      <c r="H83" s="144">
        <f>IF('Valori assoluti'!H100&gt;0,'Valori assoluti'!H83/'Valori assoluti'!H100*100,"-")</f>
        <v>20</v>
      </c>
      <c r="I83" s="144">
        <f>IF('Valori assoluti'!I100&gt;0,'Valori assoluti'!I83/'Valori assoluti'!I100*100,"-")</f>
        <v>28.846153846153843</v>
      </c>
      <c r="J83" s="144">
        <f>IF('Valori assoluti'!J100&gt;0,'Valori assoluti'!J83/'Valori assoluti'!J100*100,"-")</f>
        <v>5.5555555555555554</v>
      </c>
      <c r="K83" s="144">
        <f>IF('Valori assoluti'!K100&gt;0,'Valori assoluti'!K83/'Valori assoluti'!K100*100,"-")</f>
        <v>13.043478260869565</v>
      </c>
      <c r="L83" s="144">
        <f>IF('Valori assoluti'!L100&gt;0,'Valori assoluti'!L83/'Valori assoluti'!L100*100,"-")</f>
        <v>22.222222222222221</v>
      </c>
      <c r="M83" s="144">
        <f>IF('Valori assoluti'!M100&gt;0,'Valori assoluti'!M83/'Valori assoluti'!M100*100,"-")</f>
        <v>0</v>
      </c>
      <c r="N83" s="145">
        <f>IF('Valori assoluti'!N100&gt;0,'Valori assoluti'!N83/'Valori assoluti'!N100*100,"-")</f>
        <v>16.503267973856207</v>
      </c>
    </row>
    <row r="84" spans="1:14" ht="14.4" customHeight="1" x14ac:dyDescent="0.3">
      <c r="A84" s="179" t="s">
        <v>180</v>
      </c>
      <c r="B84" s="179"/>
      <c r="C84" s="179" t="s">
        <v>180</v>
      </c>
      <c r="D84" s="143">
        <f>IF('Valori assoluti'!D100&gt;0,'Valori assoluti'!D84/'Valori assoluti'!D100*100,"-")</f>
        <v>0</v>
      </c>
      <c r="E84" s="144">
        <f>IF('Valori assoluti'!E100&gt;0,'Valori assoluti'!E84/'Valori assoluti'!E100*100,"-")</f>
        <v>0.26809651474530832</v>
      </c>
      <c r="F84" s="144">
        <f>IF('Valori assoluti'!F100&gt;0,'Valori assoluti'!F84/'Valori assoluti'!F100*100,"-")</f>
        <v>0</v>
      </c>
      <c r="G84" s="144">
        <f>IF('Valori assoluti'!G100&gt;0,'Valori assoluti'!G84/'Valori assoluti'!G100*100,"-")</f>
        <v>0</v>
      </c>
      <c r="H84" s="144">
        <f>IF('Valori assoluti'!H100&gt;0,'Valori assoluti'!H84/'Valori assoluti'!H100*100,"-")</f>
        <v>0</v>
      </c>
      <c r="I84" s="144">
        <f>IF('Valori assoluti'!I100&gt;0,'Valori assoluti'!I84/'Valori assoluti'!I100*100,"-")</f>
        <v>3.8461538461538463</v>
      </c>
      <c r="J84" s="144">
        <f>IF('Valori assoluti'!J100&gt;0,'Valori assoluti'!J84/'Valori assoluti'!J100*100,"-")</f>
        <v>5.5555555555555554</v>
      </c>
      <c r="K84" s="144">
        <f>IF('Valori assoluti'!K100&gt;0,'Valori assoluti'!K84/'Valori assoluti'!K100*100,"-")</f>
        <v>0</v>
      </c>
      <c r="L84" s="144">
        <f>IF('Valori assoluti'!L100&gt;0,'Valori assoluti'!L84/'Valori assoluti'!L100*100,"-")</f>
        <v>0</v>
      </c>
      <c r="M84" s="144">
        <f>IF('Valori assoluti'!M100&gt;0,'Valori assoluti'!M84/'Valori assoluti'!M100*100,"-")</f>
        <v>0</v>
      </c>
      <c r="N84" s="145">
        <f>IF('Valori assoluti'!N100&gt;0,'Valori assoluti'!N84/'Valori assoluti'!N100*100,"-")</f>
        <v>0.81699346405228768</v>
      </c>
    </row>
    <row r="85" spans="1:14" ht="14.4" customHeight="1" x14ac:dyDescent="0.3">
      <c r="A85" s="179" t="s">
        <v>184</v>
      </c>
      <c r="B85" s="179"/>
      <c r="C85" s="179" t="s">
        <v>184</v>
      </c>
      <c r="D85" s="143">
        <f>IF('Valori assoluti'!D100&gt;0,'Valori assoluti'!D85/'Valori assoluti'!D100*100,"-")</f>
        <v>0</v>
      </c>
      <c r="E85" s="144">
        <f>IF('Valori assoluti'!E100&gt;0,'Valori assoluti'!E85/'Valori assoluti'!E100*100,"-")</f>
        <v>0.26809651474530832</v>
      </c>
      <c r="F85" s="144">
        <f>IF('Valori assoluti'!F100&gt;0,'Valori assoluti'!F85/'Valori assoluti'!F100*100,"-")</f>
        <v>0</v>
      </c>
      <c r="G85" s="144">
        <f>IF('Valori assoluti'!G100&gt;0,'Valori assoluti'!G85/'Valori assoluti'!G100*100,"-")</f>
        <v>0</v>
      </c>
      <c r="H85" s="144">
        <f>IF('Valori assoluti'!H100&gt;0,'Valori assoluti'!H85/'Valori assoluti'!H100*100,"-")</f>
        <v>0</v>
      </c>
      <c r="I85" s="144">
        <f>IF('Valori assoluti'!I100&gt;0,'Valori assoluti'!I85/'Valori assoluti'!I100*100,"-")</f>
        <v>0</v>
      </c>
      <c r="J85" s="144">
        <f>IF('Valori assoluti'!J100&gt;0,'Valori assoluti'!J85/'Valori assoluti'!J100*100,"-")</f>
        <v>0</v>
      </c>
      <c r="K85" s="144">
        <f>IF('Valori assoluti'!K100&gt;0,'Valori assoluti'!K85/'Valori assoluti'!K100*100,"-")</f>
        <v>0</v>
      </c>
      <c r="L85" s="144">
        <f>IF('Valori assoluti'!L100&gt;0,'Valori assoluti'!L85/'Valori assoluti'!L100*100,"-")</f>
        <v>0</v>
      </c>
      <c r="M85" s="144">
        <f>IF('Valori assoluti'!M100&gt;0,'Valori assoluti'!M85/'Valori assoluti'!M100*100,"-")</f>
        <v>0</v>
      </c>
      <c r="N85" s="145">
        <f>IF('Valori assoluti'!N100&gt;0,'Valori assoluti'!N85/'Valori assoluti'!N100*100,"-")</f>
        <v>0.16339869281045752</v>
      </c>
    </row>
    <row r="86" spans="1:14" ht="14.4" customHeight="1" x14ac:dyDescent="0.3">
      <c r="A86" s="179" t="s">
        <v>168</v>
      </c>
      <c r="B86" s="179"/>
      <c r="C86" s="179" t="s">
        <v>168</v>
      </c>
      <c r="D86" s="143">
        <f>IF('Valori assoluti'!D100&gt;0,'Valori assoluti'!D86/'Valori assoluti'!D100*100,"-")</f>
        <v>9.0909090909090917</v>
      </c>
      <c r="E86" s="144">
        <f>IF('Valori assoluti'!E100&gt;0,'Valori assoluti'!E86/'Valori assoluti'!E100*100,"-")</f>
        <v>5.6300268096514747</v>
      </c>
      <c r="F86" s="144">
        <f>IF('Valori assoluti'!F100&gt;0,'Valori assoluti'!F86/'Valori assoluti'!F100*100,"-")</f>
        <v>7.0175438596491224</v>
      </c>
      <c r="G86" s="144">
        <f>IF('Valori assoluti'!G100&gt;0,'Valori assoluti'!G86/'Valori assoluti'!G100*100,"-")</f>
        <v>10</v>
      </c>
      <c r="H86" s="144">
        <f>IF('Valori assoluti'!H100&gt;0,'Valori assoluti'!H86/'Valori assoluti'!H100*100,"-")</f>
        <v>30</v>
      </c>
      <c r="I86" s="144">
        <f>IF('Valori assoluti'!I100&gt;0,'Valori assoluti'!I86/'Valori assoluti'!I100*100,"-")</f>
        <v>3.8461538461538463</v>
      </c>
      <c r="J86" s="144">
        <f>IF('Valori assoluti'!J100&gt;0,'Valori assoluti'!J86/'Valori assoluti'!J100*100,"-")</f>
        <v>2.7777777777777777</v>
      </c>
      <c r="K86" s="144">
        <f>IF('Valori assoluti'!K100&gt;0,'Valori assoluti'!K86/'Valori assoluti'!K100*100,"-")</f>
        <v>13.043478260869565</v>
      </c>
      <c r="L86" s="144">
        <f>IF('Valori assoluti'!L100&gt;0,'Valori assoluti'!L86/'Valori assoluti'!L100*100,"-")</f>
        <v>0</v>
      </c>
      <c r="M86" s="144">
        <f>IF('Valori assoluti'!M100&gt;0,'Valori assoluti'!M86/'Valori assoluti'!M100*100,"-")</f>
        <v>18.181818181818183</v>
      </c>
      <c r="N86" s="145">
        <f>IF('Valori assoluti'!N100&gt;0,'Valori assoluti'!N86/'Valori assoluti'!N100*100,"-")</f>
        <v>6.5359477124183014</v>
      </c>
    </row>
    <row r="87" spans="1:14" ht="14.4" customHeight="1" x14ac:dyDescent="0.3">
      <c r="A87" s="179" t="s">
        <v>169</v>
      </c>
      <c r="B87" s="179"/>
      <c r="C87" s="179" t="s">
        <v>169</v>
      </c>
      <c r="D87" s="143">
        <f>IF('Valori assoluti'!D100&gt;0,'Valori assoluti'!D87/'Valori assoluti'!D100*100,"-")</f>
        <v>0</v>
      </c>
      <c r="E87" s="144">
        <f>IF('Valori assoluti'!E100&gt;0,'Valori assoluti'!E87/'Valori assoluti'!E100*100,"-")</f>
        <v>1.0723860589812333</v>
      </c>
      <c r="F87" s="144">
        <f>IF('Valori assoluti'!F100&gt;0,'Valori assoluti'!F87/'Valori assoluti'!F100*100,"-")</f>
        <v>3.5087719298245612</v>
      </c>
      <c r="G87" s="144">
        <f>IF('Valori assoluti'!G100&gt;0,'Valori assoluti'!G87/'Valori assoluti'!G100*100,"-")</f>
        <v>0</v>
      </c>
      <c r="H87" s="144">
        <f>IF('Valori assoluti'!H100&gt;0,'Valori assoluti'!H87/'Valori assoluti'!H100*100,"-")</f>
        <v>0</v>
      </c>
      <c r="I87" s="144">
        <f>IF('Valori assoluti'!I100&gt;0,'Valori assoluti'!I87/'Valori assoluti'!I100*100,"-")</f>
        <v>0</v>
      </c>
      <c r="J87" s="144">
        <f>IF('Valori assoluti'!J100&gt;0,'Valori assoluti'!J87/'Valori assoluti'!J100*100,"-")</f>
        <v>0</v>
      </c>
      <c r="K87" s="144">
        <f>IF('Valori assoluti'!K100&gt;0,'Valori assoluti'!K87/'Valori assoluti'!K100*100,"-")</f>
        <v>0</v>
      </c>
      <c r="L87" s="144">
        <f>IF('Valori assoluti'!L100&gt;0,'Valori assoluti'!L87/'Valori assoluti'!L100*100,"-")</f>
        <v>0</v>
      </c>
      <c r="M87" s="144">
        <f>IF('Valori assoluti'!M100&gt;0,'Valori assoluti'!M87/'Valori assoluti'!M100*100,"-")</f>
        <v>27.27272727272727</v>
      </c>
      <c r="N87" s="145">
        <f>IF('Valori assoluti'!N100&gt;0,'Valori assoluti'!N87/'Valori assoluti'!N100*100,"-")</f>
        <v>1.4705882352941175</v>
      </c>
    </row>
    <row r="88" spans="1:14" ht="14.4" customHeight="1" x14ac:dyDescent="0.3">
      <c r="A88" s="179" t="s">
        <v>170</v>
      </c>
      <c r="B88" s="179"/>
      <c r="C88" s="179" t="s">
        <v>170</v>
      </c>
      <c r="D88" s="143">
        <f>IF('Valori assoluti'!D100&gt;0,'Valori assoluti'!D88/'Valori assoluti'!D100*100,"-")</f>
        <v>0</v>
      </c>
      <c r="E88" s="144">
        <f>IF('Valori assoluti'!E100&gt;0,'Valori assoluti'!E88/'Valori assoluti'!E100*100,"-")</f>
        <v>8.5790884718498663</v>
      </c>
      <c r="F88" s="144">
        <f>IF('Valori assoluti'!F100&gt;0,'Valori assoluti'!F88/'Valori assoluti'!F100*100,"-")</f>
        <v>5.2631578947368416</v>
      </c>
      <c r="G88" s="144">
        <f>IF('Valori assoluti'!G100&gt;0,'Valori assoluti'!G88/'Valori assoluti'!G100*100,"-")</f>
        <v>16.666666666666664</v>
      </c>
      <c r="H88" s="144">
        <f>IF('Valori assoluti'!H100&gt;0,'Valori assoluti'!H88/'Valori assoluti'!H100*100,"-")</f>
        <v>20</v>
      </c>
      <c r="I88" s="144">
        <f>IF('Valori assoluti'!I100&gt;0,'Valori assoluti'!I88/'Valori assoluti'!I100*100,"-")</f>
        <v>5.7692307692307692</v>
      </c>
      <c r="J88" s="144">
        <f>IF('Valori assoluti'!J100&gt;0,'Valori assoluti'!J88/'Valori assoluti'!J100*100,"-")</f>
        <v>5.5555555555555554</v>
      </c>
      <c r="K88" s="144">
        <f>IF('Valori assoluti'!K100&gt;0,'Valori assoluti'!K88/'Valori assoluti'!K100*100,"-")</f>
        <v>21.739130434782609</v>
      </c>
      <c r="L88" s="144">
        <f>IF('Valori assoluti'!L100&gt;0,'Valori assoluti'!L88/'Valori assoluti'!L100*100,"-")</f>
        <v>0</v>
      </c>
      <c r="M88" s="144">
        <f>IF('Valori assoluti'!M100&gt;0,'Valori assoluti'!M88/'Valori assoluti'!M100*100,"-")</f>
        <v>0</v>
      </c>
      <c r="N88" s="145">
        <f>IF('Valori assoluti'!N100&gt;0,'Valori assoluti'!N88/'Valori assoluti'!N100*100,"-")</f>
        <v>8.4967320261437909</v>
      </c>
    </row>
    <row r="89" spans="1:14" ht="14.4" customHeight="1" x14ac:dyDescent="0.3">
      <c r="A89" s="179" t="s">
        <v>171</v>
      </c>
      <c r="B89" s="179"/>
      <c r="C89" s="179" t="s">
        <v>171</v>
      </c>
      <c r="D89" s="143">
        <f>IF('Valori assoluti'!D100&gt;0,'Valori assoluti'!D89/'Valori assoluti'!D100*100,"-")</f>
        <v>0</v>
      </c>
      <c r="E89" s="144">
        <f>IF('Valori assoluti'!E100&gt;0,'Valori assoluti'!E89/'Valori assoluti'!E100*100,"-")</f>
        <v>4.2895442359249332</v>
      </c>
      <c r="F89" s="144">
        <f>IF('Valori assoluti'!F100&gt;0,'Valori assoluti'!F89/'Valori assoluti'!F100*100,"-")</f>
        <v>10.526315789473683</v>
      </c>
      <c r="G89" s="144">
        <f>IF('Valori assoluti'!G100&gt;0,'Valori assoluti'!G89/'Valori assoluti'!G100*100,"-")</f>
        <v>3.3333333333333335</v>
      </c>
      <c r="H89" s="144">
        <f>IF('Valori assoluti'!H100&gt;0,'Valori assoluti'!H89/'Valori assoluti'!H100*100,"-")</f>
        <v>0</v>
      </c>
      <c r="I89" s="144">
        <f>IF('Valori assoluti'!I100&gt;0,'Valori assoluti'!I89/'Valori assoluti'!I100*100,"-")</f>
        <v>3.8461538461538463</v>
      </c>
      <c r="J89" s="144">
        <f>IF('Valori assoluti'!J100&gt;0,'Valori assoluti'!J89/'Valori assoluti'!J100*100,"-")</f>
        <v>2.7777777777777777</v>
      </c>
      <c r="K89" s="144">
        <f>IF('Valori assoluti'!K100&gt;0,'Valori assoluti'!K89/'Valori assoluti'!K100*100,"-")</f>
        <v>0</v>
      </c>
      <c r="L89" s="144">
        <f>IF('Valori assoluti'!L100&gt;0,'Valori assoluti'!L89/'Valori assoluti'!L100*100,"-")</f>
        <v>0</v>
      </c>
      <c r="M89" s="144">
        <f>IF('Valori assoluti'!M100&gt;0,'Valori assoluti'!M89/'Valori assoluti'!M100*100,"-")</f>
        <v>0</v>
      </c>
      <c r="N89" s="145">
        <f>IF('Valori assoluti'!N100&gt;0,'Valori assoluti'!N89/'Valori assoluti'!N100*100,"-")</f>
        <v>4.2483660130718954</v>
      </c>
    </row>
    <row r="90" spans="1:14" ht="14.4" customHeight="1" x14ac:dyDescent="0.3">
      <c r="A90" s="179" t="s">
        <v>172</v>
      </c>
      <c r="B90" s="179"/>
      <c r="C90" s="179" t="s">
        <v>172</v>
      </c>
      <c r="D90" s="143">
        <f>IF('Valori assoluti'!D100&gt;0,'Valori assoluti'!D90/'Valori assoluti'!D100*100,"-")</f>
        <v>27.27272727272727</v>
      </c>
      <c r="E90" s="144">
        <f>IF('Valori assoluti'!E100&gt;0,'Valori assoluti'!E90/'Valori assoluti'!E100*100,"-")</f>
        <v>7.7747989276139409</v>
      </c>
      <c r="F90" s="144">
        <f>IF('Valori assoluti'!F100&gt;0,'Valori assoluti'!F90/'Valori assoluti'!F100*100,"-")</f>
        <v>12.280701754385964</v>
      </c>
      <c r="G90" s="144">
        <f>IF('Valori assoluti'!G100&gt;0,'Valori assoluti'!G90/'Valori assoluti'!G100*100,"-")</f>
        <v>0</v>
      </c>
      <c r="H90" s="144">
        <f>IF('Valori assoluti'!H100&gt;0,'Valori assoluti'!H90/'Valori assoluti'!H100*100,"-")</f>
        <v>0</v>
      </c>
      <c r="I90" s="144">
        <f>IF('Valori assoluti'!I100&gt;0,'Valori assoluti'!I90/'Valori assoluti'!I100*100,"-")</f>
        <v>11.538461538461538</v>
      </c>
      <c r="J90" s="144">
        <f>IF('Valori assoluti'!J100&gt;0,'Valori assoluti'!J90/'Valori assoluti'!J100*100,"-")</f>
        <v>5.5555555555555554</v>
      </c>
      <c r="K90" s="144">
        <f>IF('Valori assoluti'!K100&gt;0,'Valori assoluti'!K90/'Valori assoluti'!K100*100,"-")</f>
        <v>4.3478260869565215</v>
      </c>
      <c r="L90" s="144">
        <f>IF('Valori assoluti'!L100&gt;0,'Valori assoluti'!L90/'Valori assoluti'!L100*100,"-")</f>
        <v>11.111111111111111</v>
      </c>
      <c r="M90" s="144">
        <f>IF('Valori assoluti'!M100&gt;0,'Valori assoluti'!M90/'Valori assoluti'!M100*100,"-")</f>
        <v>18.181818181818183</v>
      </c>
      <c r="N90" s="145">
        <f>IF('Valori assoluti'!N100&gt;0,'Valori assoluti'!N90/'Valori assoluti'!N100*100,"-")</f>
        <v>8.3333333333333321</v>
      </c>
    </row>
    <row r="91" spans="1:14" ht="14.4" customHeight="1" x14ac:dyDescent="0.3">
      <c r="A91" s="179" t="s">
        <v>173</v>
      </c>
      <c r="B91" s="179"/>
      <c r="C91" s="179" t="s">
        <v>173</v>
      </c>
      <c r="D91" s="143">
        <f>IF('Valori assoluti'!D100&gt;0,'Valori assoluti'!D91/'Valori assoluti'!D100*100,"-")</f>
        <v>27.27272727272727</v>
      </c>
      <c r="E91" s="144">
        <f>IF('Valori assoluti'!E100&gt;0,'Valori assoluti'!E91/'Valori assoluti'!E100*100,"-")</f>
        <v>1.0723860589812333</v>
      </c>
      <c r="F91" s="144">
        <f>IF('Valori assoluti'!F100&gt;0,'Valori assoluti'!F91/'Valori assoluti'!F100*100,"-")</f>
        <v>0</v>
      </c>
      <c r="G91" s="144">
        <f>IF('Valori assoluti'!G100&gt;0,'Valori assoluti'!G91/'Valori assoluti'!G100*100,"-")</f>
        <v>0</v>
      </c>
      <c r="H91" s="144">
        <f>IF('Valori assoluti'!H100&gt;0,'Valori assoluti'!H91/'Valori assoluti'!H100*100,"-")</f>
        <v>0</v>
      </c>
      <c r="I91" s="144">
        <f>IF('Valori assoluti'!I100&gt;0,'Valori assoluti'!I91/'Valori assoluti'!I100*100,"-")</f>
        <v>1.9230769230769231</v>
      </c>
      <c r="J91" s="144">
        <f>IF('Valori assoluti'!J100&gt;0,'Valori assoluti'!J91/'Valori assoluti'!J100*100,"-")</f>
        <v>0</v>
      </c>
      <c r="K91" s="144">
        <f>IF('Valori assoluti'!K100&gt;0,'Valori assoluti'!K91/'Valori assoluti'!K100*100,"-")</f>
        <v>0</v>
      </c>
      <c r="L91" s="144">
        <f>IF('Valori assoluti'!L100&gt;0,'Valori assoluti'!L91/'Valori assoluti'!L100*100,"-")</f>
        <v>0</v>
      </c>
      <c r="M91" s="144">
        <f>IF('Valori assoluti'!M100&gt;0,'Valori assoluti'!M91/'Valori assoluti'!M100*100,"-")</f>
        <v>9.0909090909090917</v>
      </c>
      <c r="N91" s="145">
        <f>IF('Valori assoluti'!N100&gt;0,'Valori assoluti'!N91/'Valori assoluti'!N100*100,"-")</f>
        <v>1.4705882352941175</v>
      </c>
    </row>
    <row r="92" spans="1:14" ht="14.4" customHeight="1" x14ac:dyDescent="0.3">
      <c r="A92" s="179" t="s">
        <v>174</v>
      </c>
      <c r="B92" s="179"/>
      <c r="C92" s="179" t="s">
        <v>174</v>
      </c>
      <c r="D92" s="143">
        <f>IF('Valori assoluti'!D100&gt;0,'Valori assoluti'!D92/'Valori assoluti'!D100*100,"-")</f>
        <v>36.363636363636367</v>
      </c>
      <c r="E92" s="144">
        <f>IF('Valori assoluti'!E100&gt;0,'Valori assoluti'!E92/'Valori assoluti'!E100*100,"-")</f>
        <v>16.890080428954423</v>
      </c>
      <c r="F92" s="144">
        <f>IF('Valori assoluti'!F100&gt;0,'Valori assoluti'!F92/'Valori assoluti'!F100*100,"-")</f>
        <v>12.280701754385964</v>
      </c>
      <c r="G92" s="144">
        <f>IF('Valori assoluti'!G100&gt;0,'Valori assoluti'!G92/'Valori assoluti'!G100*100,"-")</f>
        <v>6.666666666666667</v>
      </c>
      <c r="H92" s="144">
        <f>IF('Valori assoluti'!H100&gt;0,'Valori assoluti'!H92/'Valori assoluti'!H100*100,"-")</f>
        <v>10</v>
      </c>
      <c r="I92" s="144">
        <f>IF('Valori assoluti'!I100&gt;0,'Valori assoluti'!I92/'Valori assoluti'!I100*100,"-")</f>
        <v>3.8461538461538463</v>
      </c>
      <c r="J92" s="144">
        <f>IF('Valori assoluti'!J100&gt;0,'Valori assoluti'!J92/'Valori assoluti'!J100*100,"-")</f>
        <v>5.5555555555555554</v>
      </c>
      <c r="K92" s="144">
        <f>IF('Valori assoluti'!K100&gt;0,'Valori assoluti'!K92/'Valori assoluti'!K100*100,"-")</f>
        <v>21.739130434782609</v>
      </c>
      <c r="L92" s="144">
        <f>IF('Valori assoluti'!L100&gt;0,'Valori assoluti'!L92/'Valori assoluti'!L100*100,"-")</f>
        <v>0</v>
      </c>
      <c r="M92" s="144">
        <f>IF('Valori assoluti'!M100&gt;0,'Valori assoluti'!M92/'Valori assoluti'!M100*100,"-")</f>
        <v>27.27272727272727</v>
      </c>
      <c r="N92" s="145">
        <f>IF('Valori assoluti'!N100&gt;0,'Valori assoluti'!N92/'Valori assoluti'!N100*100,"-")</f>
        <v>14.542483660130721</v>
      </c>
    </row>
    <row r="93" spans="1:14" ht="14.4" customHeight="1" x14ac:dyDescent="0.3">
      <c r="A93" s="179" t="s">
        <v>175</v>
      </c>
      <c r="B93" s="179"/>
      <c r="C93" s="179" t="s">
        <v>175</v>
      </c>
      <c r="D93" s="143">
        <f>IF('Valori assoluti'!D100&gt;0,'Valori assoluti'!D93/'Valori assoluti'!D100*100,"-")</f>
        <v>0</v>
      </c>
      <c r="E93" s="144">
        <f>IF('Valori assoluti'!E100&gt;0,'Valori assoluti'!E93/'Valori assoluti'!E100*100,"-")</f>
        <v>6.1662198391420908</v>
      </c>
      <c r="F93" s="144">
        <f>IF('Valori assoluti'!F100&gt;0,'Valori assoluti'!F93/'Valori assoluti'!F100*100,"-")</f>
        <v>7.0175438596491224</v>
      </c>
      <c r="G93" s="144">
        <f>IF('Valori assoluti'!G100&gt;0,'Valori assoluti'!G93/'Valori assoluti'!G100*100,"-")</f>
        <v>6.666666666666667</v>
      </c>
      <c r="H93" s="144">
        <f>IF('Valori assoluti'!H100&gt;0,'Valori assoluti'!H93/'Valori assoluti'!H100*100,"-")</f>
        <v>0</v>
      </c>
      <c r="I93" s="144">
        <f>IF('Valori assoluti'!I100&gt;0,'Valori assoluti'!I93/'Valori assoluti'!I100*100,"-")</f>
        <v>7.6923076923076925</v>
      </c>
      <c r="J93" s="144">
        <f>IF('Valori assoluti'!J100&gt;0,'Valori assoluti'!J93/'Valori assoluti'!J100*100,"-")</f>
        <v>11.111111111111111</v>
      </c>
      <c r="K93" s="144">
        <f>IF('Valori assoluti'!K100&gt;0,'Valori assoluti'!K93/'Valori assoluti'!K100*100,"-")</f>
        <v>8.695652173913043</v>
      </c>
      <c r="L93" s="144">
        <f>IF('Valori assoluti'!L100&gt;0,'Valori assoluti'!L93/'Valori assoluti'!L100*100,"-")</f>
        <v>11.111111111111111</v>
      </c>
      <c r="M93" s="144">
        <f>IF('Valori assoluti'!M100&gt;0,'Valori assoluti'!M93/'Valori assoluti'!M100*100,"-")</f>
        <v>0</v>
      </c>
      <c r="N93" s="145">
        <f>IF('Valori assoluti'!N100&gt;0,'Valori assoluti'!N93/'Valori assoluti'!N100*100,"-")</f>
        <v>6.5359477124183014</v>
      </c>
    </row>
    <row r="94" spans="1:14" ht="14.4" customHeight="1" x14ac:dyDescent="0.3">
      <c r="A94" s="179" t="s">
        <v>181</v>
      </c>
      <c r="B94" s="179"/>
      <c r="C94" s="179" t="s">
        <v>181</v>
      </c>
      <c r="D94" s="143">
        <f>IF('Valori assoluti'!D100&gt;0,'Valori assoluti'!D94/'Valori assoluti'!D100*100,"-")</f>
        <v>0</v>
      </c>
      <c r="E94" s="144">
        <f>IF('Valori assoluti'!E100&gt;0,'Valori assoluti'!E94/'Valori assoluti'!E100*100,"-")</f>
        <v>1.3404825737265416</v>
      </c>
      <c r="F94" s="144">
        <f>IF('Valori assoluti'!F100&gt;0,'Valori assoluti'!F94/'Valori assoluti'!F100*100,"-")</f>
        <v>1.7543859649122806</v>
      </c>
      <c r="G94" s="144">
        <f>IF('Valori assoluti'!G100&gt;0,'Valori assoluti'!G94/'Valori assoluti'!G100*100,"-")</f>
        <v>6.666666666666667</v>
      </c>
      <c r="H94" s="144">
        <f>IF('Valori assoluti'!H100&gt;0,'Valori assoluti'!H94/'Valori assoluti'!H100*100,"-")</f>
        <v>0</v>
      </c>
      <c r="I94" s="144">
        <f>IF('Valori assoluti'!I100&gt;0,'Valori assoluti'!I94/'Valori assoluti'!I100*100,"-")</f>
        <v>1.9230769230769231</v>
      </c>
      <c r="J94" s="144">
        <f>IF('Valori assoluti'!J100&gt;0,'Valori assoluti'!J94/'Valori assoluti'!J100*100,"-")</f>
        <v>0</v>
      </c>
      <c r="K94" s="144">
        <f>IF('Valori assoluti'!K100&gt;0,'Valori assoluti'!K94/'Valori assoluti'!K100*100,"-")</f>
        <v>0</v>
      </c>
      <c r="L94" s="144">
        <f>IF('Valori assoluti'!L100&gt;0,'Valori assoluti'!L94/'Valori assoluti'!L100*100,"-")</f>
        <v>0</v>
      </c>
      <c r="M94" s="144">
        <f>IF('Valori assoluti'!M100&gt;0,'Valori assoluti'!M94/'Valori assoluti'!M100*100,"-")</f>
        <v>0</v>
      </c>
      <c r="N94" s="145">
        <f>IF('Valori assoluti'!N100&gt;0,'Valori assoluti'!N94/'Valori assoluti'!N100*100,"-")</f>
        <v>1.4705882352941175</v>
      </c>
    </row>
    <row r="95" spans="1:14" ht="14.4" customHeight="1" x14ac:dyDescent="0.3">
      <c r="A95" s="179" t="s">
        <v>182</v>
      </c>
      <c r="B95" s="179"/>
      <c r="C95" s="179" t="s">
        <v>182</v>
      </c>
      <c r="D95" s="143">
        <f>IF('Valori assoluti'!D100&gt;0,'Valori assoluti'!D95/'Valori assoluti'!D100*100,"-")</f>
        <v>0</v>
      </c>
      <c r="E95" s="144">
        <f>IF('Valori assoluti'!E100&gt;0,'Valori assoluti'!E95/'Valori assoluti'!E100*100,"-")</f>
        <v>4.0214477211796247</v>
      </c>
      <c r="F95" s="144">
        <f>IF('Valori assoluti'!F100&gt;0,'Valori assoluti'!F95/'Valori assoluti'!F100*100,"-")</f>
        <v>0</v>
      </c>
      <c r="G95" s="144">
        <f>IF('Valori assoluti'!G100&gt;0,'Valori assoluti'!G95/'Valori assoluti'!G100*100,"-")</f>
        <v>3.3333333333333335</v>
      </c>
      <c r="H95" s="144">
        <f>IF('Valori assoluti'!H100&gt;0,'Valori assoluti'!H95/'Valori assoluti'!H100*100,"-")</f>
        <v>0</v>
      </c>
      <c r="I95" s="144">
        <f>IF('Valori assoluti'!I100&gt;0,'Valori assoluti'!I95/'Valori assoluti'!I100*100,"-")</f>
        <v>1.9230769230769231</v>
      </c>
      <c r="J95" s="144">
        <f>IF('Valori assoluti'!J100&gt;0,'Valori assoluti'!J95/'Valori assoluti'!J100*100,"-")</f>
        <v>2.7777777777777777</v>
      </c>
      <c r="K95" s="144">
        <f>IF('Valori assoluti'!K100&gt;0,'Valori assoluti'!K95/'Valori assoluti'!K100*100,"-")</f>
        <v>0</v>
      </c>
      <c r="L95" s="144">
        <f>IF('Valori assoluti'!L100&gt;0,'Valori assoluti'!L95/'Valori assoluti'!L100*100,"-")</f>
        <v>0</v>
      </c>
      <c r="M95" s="144">
        <f>IF('Valori assoluti'!M100&gt;0,'Valori assoluti'!M95/'Valori assoluti'!M100*100,"-")</f>
        <v>0</v>
      </c>
      <c r="N95" s="145">
        <f>IF('Valori assoluti'!N100&gt;0,'Valori assoluti'!N95/'Valori assoluti'!N100*100,"-")</f>
        <v>2.9411764705882351</v>
      </c>
    </row>
    <row r="96" spans="1:14" ht="14.4" customHeight="1" x14ac:dyDescent="0.3">
      <c r="A96" s="179" t="s">
        <v>185</v>
      </c>
      <c r="B96" s="179"/>
      <c r="C96" s="179" t="s">
        <v>185</v>
      </c>
      <c r="D96" s="143">
        <f>IF('Valori assoluti'!D100&gt;0,'Valori assoluti'!D96/'Valori assoluti'!D100*100,"-")</f>
        <v>0</v>
      </c>
      <c r="E96" s="144">
        <f>IF('Valori assoluti'!E100&gt;0,'Valori assoluti'!E96/'Valori assoluti'!E100*100,"-")</f>
        <v>0.53619302949061665</v>
      </c>
      <c r="F96" s="144">
        <f>IF('Valori assoluti'!F100&gt;0,'Valori assoluti'!F96/'Valori assoluti'!F100*100,"-")</f>
        <v>0</v>
      </c>
      <c r="G96" s="144">
        <f>IF('Valori assoluti'!G100&gt;0,'Valori assoluti'!G96/'Valori assoluti'!G100*100,"-")</f>
        <v>0</v>
      </c>
      <c r="H96" s="144">
        <f>IF('Valori assoluti'!H100&gt;0,'Valori assoluti'!H96/'Valori assoluti'!H100*100,"-")</f>
        <v>0</v>
      </c>
      <c r="I96" s="144">
        <f>IF('Valori assoluti'!I100&gt;0,'Valori assoluti'!I96/'Valori assoluti'!I100*100,"-")</f>
        <v>1.9230769230769231</v>
      </c>
      <c r="J96" s="144">
        <f>IF('Valori assoluti'!J100&gt;0,'Valori assoluti'!J96/'Valori assoluti'!J100*100,"-")</f>
        <v>5.5555555555555554</v>
      </c>
      <c r="K96" s="144">
        <f>IF('Valori assoluti'!K100&gt;0,'Valori assoluti'!K96/'Valori assoluti'!K100*100,"-")</f>
        <v>0</v>
      </c>
      <c r="L96" s="144">
        <f>IF('Valori assoluti'!L100&gt;0,'Valori assoluti'!L96/'Valori assoluti'!L100*100,"-")</f>
        <v>0</v>
      </c>
      <c r="M96" s="144">
        <f>IF('Valori assoluti'!M100&gt;0,'Valori assoluti'!M96/'Valori assoluti'!M100*100,"-")</f>
        <v>0</v>
      </c>
      <c r="N96" s="145">
        <f>IF('Valori assoluti'!N100&gt;0,'Valori assoluti'!N96/'Valori assoluti'!N100*100,"-")</f>
        <v>0.81699346405228768</v>
      </c>
    </row>
    <row r="97" spans="1:14" ht="14.4" customHeight="1" x14ac:dyDescent="0.3">
      <c r="A97" s="179" t="s">
        <v>176</v>
      </c>
      <c r="B97" s="179"/>
      <c r="C97" s="179" t="s">
        <v>176</v>
      </c>
      <c r="D97" s="143">
        <f>IF('Valori assoluti'!D100&gt;0,'Valori assoluti'!D97/'Valori assoluti'!D100*100,"-")</f>
        <v>0</v>
      </c>
      <c r="E97" s="144">
        <f>IF('Valori assoluti'!E100&gt;0,'Valori assoluti'!E97/'Valori assoluti'!E100*100,"-")</f>
        <v>2.9490616621983912</v>
      </c>
      <c r="F97" s="144">
        <f>IF('Valori assoluti'!F100&gt;0,'Valori assoluti'!F97/'Valori assoluti'!F100*100,"-")</f>
        <v>1.7543859649122806</v>
      </c>
      <c r="G97" s="144">
        <f>IF('Valori assoluti'!G100&gt;0,'Valori assoluti'!G97/'Valori assoluti'!G100*100,"-")</f>
        <v>10</v>
      </c>
      <c r="H97" s="144">
        <f>IF('Valori assoluti'!H100&gt;0,'Valori assoluti'!H97/'Valori assoluti'!H100*100,"-")</f>
        <v>0</v>
      </c>
      <c r="I97" s="144">
        <f>IF('Valori assoluti'!I100&gt;0,'Valori assoluti'!I97/'Valori assoluti'!I100*100,"-")</f>
        <v>0</v>
      </c>
      <c r="J97" s="144">
        <f>IF('Valori assoluti'!J100&gt;0,'Valori assoluti'!J97/'Valori assoluti'!J100*100,"-")</f>
        <v>19.444444444444446</v>
      </c>
      <c r="K97" s="144">
        <f>IF('Valori assoluti'!K100&gt;0,'Valori assoluti'!K97/'Valori assoluti'!K100*100,"-")</f>
        <v>0</v>
      </c>
      <c r="L97" s="144">
        <f>IF('Valori assoluti'!L100&gt;0,'Valori assoluti'!L97/'Valori assoluti'!L100*100,"-")</f>
        <v>0</v>
      </c>
      <c r="M97" s="144">
        <f>IF('Valori assoluti'!M100&gt;0,'Valori assoluti'!M97/'Valori assoluti'!M100*100,"-")</f>
        <v>0</v>
      </c>
      <c r="N97" s="145">
        <f>IF('Valori assoluti'!N100&gt;0,'Valori assoluti'!N97/'Valori assoluti'!N100*100,"-")</f>
        <v>3.594771241830065</v>
      </c>
    </row>
    <row r="98" spans="1:14" ht="14.4" customHeight="1" x14ac:dyDescent="0.3">
      <c r="A98" s="179" t="s">
        <v>177</v>
      </c>
      <c r="B98" s="179"/>
      <c r="C98" s="179" t="s">
        <v>177</v>
      </c>
      <c r="D98" s="143">
        <f>IF('Valori assoluti'!D100&gt;0,'Valori assoluti'!D98/'Valori assoluti'!D100*100,"-")</f>
        <v>0</v>
      </c>
      <c r="E98" s="144">
        <f>IF('Valori assoluti'!E100&gt;0,'Valori assoluti'!E98/'Valori assoluti'!E100*100,"-")</f>
        <v>8.0428954423592494</v>
      </c>
      <c r="F98" s="144">
        <f>IF('Valori assoluti'!F100&gt;0,'Valori assoluti'!F98/'Valori assoluti'!F100*100,"-")</f>
        <v>1.7543859649122806</v>
      </c>
      <c r="G98" s="144">
        <f>IF('Valori assoluti'!G100&gt;0,'Valori assoluti'!G98/'Valori assoluti'!G100*100,"-")</f>
        <v>3.3333333333333335</v>
      </c>
      <c r="H98" s="144">
        <f>IF('Valori assoluti'!H100&gt;0,'Valori assoluti'!H98/'Valori assoluti'!H100*100,"-")</f>
        <v>20</v>
      </c>
      <c r="I98" s="144">
        <f>IF('Valori assoluti'!I100&gt;0,'Valori assoluti'!I98/'Valori assoluti'!I100*100,"-")</f>
        <v>0</v>
      </c>
      <c r="J98" s="144">
        <f>IF('Valori assoluti'!J100&gt;0,'Valori assoluti'!J98/'Valori assoluti'!J100*100,"-")</f>
        <v>13.888888888888889</v>
      </c>
      <c r="K98" s="144">
        <f>IF('Valori assoluti'!K100&gt;0,'Valori assoluti'!K98/'Valori assoluti'!K100*100,"-")</f>
        <v>0</v>
      </c>
      <c r="L98" s="144">
        <f>IF('Valori assoluti'!L100&gt;0,'Valori assoluti'!L98/'Valori assoluti'!L100*100,"-")</f>
        <v>44.444444444444443</v>
      </c>
      <c r="M98" s="144">
        <f>IF('Valori assoluti'!M100&gt;0,'Valori assoluti'!M98/'Valori assoluti'!M100*100,"-")</f>
        <v>0</v>
      </c>
      <c r="N98" s="145">
        <f>IF('Valori assoluti'!N100&gt;0,'Valori assoluti'!N98/'Valori assoluti'!N100*100,"-")</f>
        <v>7.0261437908496731</v>
      </c>
    </row>
    <row r="99" spans="1:14" ht="14.4" customHeight="1" x14ac:dyDescent="0.3">
      <c r="A99" s="179" t="s">
        <v>178</v>
      </c>
      <c r="B99" s="179"/>
      <c r="C99" s="179" t="s">
        <v>178</v>
      </c>
      <c r="D99" s="165">
        <f>IF('Valori assoluti'!D100&gt;0,'Valori assoluti'!D99/'Valori assoluti'!D100*100,"-")</f>
        <v>0</v>
      </c>
      <c r="E99" s="166">
        <f>IF('Valori assoluti'!E100&gt;0,'Valori assoluti'!E99/'Valori assoluti'!E100*100,"-")</f>
        <v>2.4128686327077746</v>
      </c>
      <c r="F99" s="166">
        <f>IF('Valori assoluti'!F100&gt;0,'Valori assoluti'!F99/'Valori assoluti'!F100*100,"-")</f>
        <v>1.7543859649122806</v>
      </c>
      <c r="G99" s="166">
        <f>IF('Valori assoluti'!G100&gt;0,'Valori assoluti'!G99/'Valori assoluti'!G100*100,"-")</f>
        <v>6.666666666666667</v>
      </c>
      <c r="H99" s="166">
        <f>IF('Valori assoluti'!H100&gt;0,'Valori assoluti'!H99/'Valori assoluti'!H100*100,"-")</f>
        <v>0</v>
      </c>
      <c r="I99" s="166">
        <f>IF('Valori assoluti'!I100&gt;0,'Valori assoluti'!I99/'Valori assoluti'!I100*100,"-")</f>
        <v>5.7692307692307692</v>
      </c>
      <c r="J99" s="166">
        <f>IF('Valori assoluti'!J100&gt;0,'Valori assoluti'!J99/'Valori assoluti'!J100*100,"-")</f>
        <v>13.888888888888889</v>
      </c>
      <c r="K99" s="166">
        <f>IF('Valori assoluti'!K100&gt;0,'Valori assoluti'!K99/'Valori assoluti'!K100*100,"-")</f>
        <v>0</v>
      </c>
      <c r="L99" s="166">
        <f>IF('Valori assoluti'!L100&gt;0,'Valori assoluti'!L99/'Valori assoluti'!L100*100,"-")</f>
        <v>11.111111111111111</v>
      </c>
      <c r="M99" s="166">
        <f>IF('Valori assoluti'!M100&gt;0,'Valori assoluti'!M99/'Valori assoluti'!M100*100,"-")</f>
        <v>0</v>
      </c>
      <c r="N99" s="167">
        <f>IF('Valori assoluti'!N100&gt;0,'Valori assoluti'!N99/'Valori assoluti'!N100*100,"-")</f>
        <v>3.4313725490196081</v>
      </c>
    </row>
    <row r="100" spans="1:14" ht="15" customHeight="1" thickBot="1" x14ac:dyDescent="0.35">
      <c r="A100" s="180" t="s">
        <v>36</v>
      </c>
      <c r="B100" s="180" t="s">
        <v>36</v>
      </c>
      <c r="C100" s="180"/>
      <c r="D100" s="153">
        <f>IF('Valori assoluti'!D100&gt;0,'Valori assoluti'!D100/'Valori assoluti'!D100*100,"-")</f>
        <v>100</v>
      </c>
      <c r="E100" s="152">
        <f>IF('Valori assoluti'!E100&gt;0,'Valori assoluti'!E100/'Valori assoluti'!E100*100,"-")</f>
        <v>100</v>
      </c>
      <c r="F100" s="152">
        <f>IF('Valori assoluti'!F100&gt;0,'Valori assoluti'!F100/'Valori assoluti'!F100*100,"-")</f>
        <v>100</v>
      </c>
      <c r="G100" s="152">
        <f>IF('Valori assoluti'!G100&gt;0,'Valori assoluti'!G100/'Valori assoluti'!G100*100,"-")</f>
        <v>100</v>
      </c>
      <c r="H100" s="152">
        <f>IF('Valori assoluti'!H100&gt;0,'Valori assoluti'!H100/'Valori assoluti'!H100*100,"-")</f>
        <v>100</v>
      </c>
      <c r="I100" s="152">
        <f>IF('Valori assoluti'!I100&gt;0,'Valori assoluti'!I100/'Valori assoluti'!I100*100,"-")</f>
        <v>100</v>
      </c>
      <c r="J100" s="152">
        <f>IF('Valori assoluti'!J100&gt;0,'Valori assoluti'!J100/'Valori assoluti'!J100*100,"-")</f>
        <v>100</v>
      </c>
      <c r="K100" s="152">
        <f>IF('Valori assoluti'!K100&gt;0,'Valori assoluti'!K100/'Valori assoluti'!K100*100,"-")</f>
        <v>100</v>
      </c>
      <c r="L100" s="152">
        <f>IF('Valori assoluti'!L100&gt;0,'Valori assoluti'!L100/'Valori assoluti'!L100*100,"-")</f>
        <v>100</v>
      </c>
      <c r="M100" s="152">
        <f>IF('Valori assoluti'!M100&gt;0,'Valori assoluti'!M100/'Valori assoluti'!M100*100,"-")</f>
        <v>100</v>
      </c>
      <c r="N100" s="154">
        <f>IF('Valori assoluti'!N100&gt;0,'Valori assoluti'!N100/'Valori assoluti'!N100*100,"-")</f>
        <v>100</v>
      </c>
    </row>
  </sheetData>
  <mergeCells count="43">
    <mergeCell ref="A5:A19"/>
    <mergeCell ref="B5:B18"/>
    <mergeCell ref="B19:C19"/>
    <mergeCell ref="A1:N1"/>
    <mergeCell ref="A2:N2"/>
    <mergeCell ref="A3:C4"/>
    <mergeCell ref="D3:M3"/>
    <mergeCell ref="N3:N4"/>
    <mergeCell ref="A97:C97"/>
    <mergeCell ref="A98:C98"/>
    <mergeCell ref="A99:C99"/>
    <mergeCell ref="A100:C100"/>
    <mergeCell ref="A20:A36"/>
    <mergeCell ref="B20:B35"/>
    <mergeCell ref="B36:C36"/>
    <mergeCell ref="A37:A56"/>
    <mergeCell ref="B37:B55"/>
    <mergeCell ref="B56:C56"/>
    <mergeCell ref="A57:A74"/>
    <mergeCell ref="B57:B73"/>
    <mergeCell ref="A92:C92"/>
    <mergeCell ref="A93:C93"/>
    <mergeCell ref="A94:C94"/>
    <mergeCell ref="A95:C95"/>
    <mergeCell ref="A96:C96"/>
    <mergeCell ref="A88:C88"/>
    <mergeCell ref="A89:C89"/>
    <mergeCell ref="A90:C90"/>
    <mergeCell ref="A91:C91"/>
    <mergeCell ref="B74:C74"/>
    <mergeCell ref="A75:A78"/>
    <mergeCell ref="B75:B77"/>
    <mergeCell ref="B78:C78"/>
    <mergeCell ref="A83:C83"/>
    <mergeCell ref="A84:C84"/>
    <mergeCell ref="A85:C85"/>
    <mergeCell ref="A86:C86"/>
    <mergeCell ref="A87:C87"/>
    <mergeCell ref="D79:M79"/>
    <mergeCell ref="N79:N80"/>
    <mergeCell ref="A79:C80"/>
    <mergeCell ref="A81:C81"/>
    <mergeCell ref="A82:C8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0"/>
  <sheetViews>
    <sheetView tabSelected="1" workbookViewId="0">
      <selection sqref="A1:N1"/>
    </sheetView>
  </sheetViews>
  <sheetFormatPr defaultRowHeight="14.4" x14ac:dyDescent="0.3"/>
  <cols>
    <col min="1" max="1" width="3.77734375" style="132" customWidth="1"/>
    <col min="2" max="2" width="0" style="117" hidden="1" customWidth="1"/>
    <col min="3" max="3" width="8.88671875" style="117"/>
    <col min="4" max="4" width="8.44140625" style="117" bestFit="1" customWidth="1"/>
    <col min="5" max="5" width="4.88671875" style="139" bestFit="1" customWidth="1"/>
    <col min="6" max="6" width="7.109375" style="117" bestFit="1" customWidth="1"/>
    <col min="7" max="7" width="8.5546875" style="117" bestFit="1" customWidth="1"/>
    <col min="8" max="8" width="7.6640625" style="117" bestFit="1" customWidth="1"/>
    <col min="9" max="9" width="7.109375" style="117" bestFit="1" customWidth="1"/>
    <col min="10" max="10" width="8.5546875" style="117" bestFit="1" customWidth="1"/>
    <col min="11" max="11" width="7" style="117" bestFit="1" customWidth="1"/>
    <col min="12" max="12" width="7.5546875" style="117" bestFit="1" customWidth="1"/>
    <col min="13" max="13" width="8.21875" style="117" bestFit="1" customWidth="1"/>
    <col min="14" max="14" width="6.77734375" style="117" customWidth="1"/>
    <col min="15" max="16384" width="8.88671875" style="117"/>
  </cols>
  <sheetData>
    <row r="1" spans="1:15" x14ac:dyDescent="0.3">
      <c r="A1" s="192" t="s">
        <v>150</v>
      </c>
      <c r="B1" s="193"/>
      <c r="C1" s="193"/>
      <c r="D1" s="193"/>
      <c r="E1" s="193"/>
      <c r="F1" s="193"/>
      <c r="G1" s="193"/>
      <c r="H1" s="193"/>
      <c r="I1" s="193"/>
      <c r="J1" s="193"/>
      <c r="K1" s="193"/>
      <c r="L1" s="193"/>
      <c r="M1" s="193"/>
      <c r="N1" s="193"/>
      <c r="O1" s="116"/>
    </row>
    <row r="2" spans="1:15" ht="15" thickBot="1" x14ac:dyDescent="0.35">
      <c r="A2" s="194" t="s">
        <v>44</v>
      </c>
      <c r="B2" s="193"/>
      <c r="C2" s="193"/>
      <c r="D2" s="193"/>
      <c r="E2" s="193"/>
      <c r="F2" s="193"/>
      <c r="G2" s="193"/>
      <c r="H2" s="193"/>
      <c r="I2" s="193"/>
      <c r="J2" s="193"/>
      <c r="K2" s="193"/>
      <c r="L2" s="193"/>
      <c r="M2" s="193"/>
      <c r="N2" s="193"/>
      <c r="O2" s="116"/>
    </row>
    <row r="3" spans="1:15" ht="15" thickBot="1" x14ac:dyDescent="0.35">
      <c r="A3" s="207" t="s">
        <v>151</v>
      </c>
      <c r="B3" s="208"/>
      <c r="C3" s="209"/>
      <c r="D3" s="187" t="s">
        <v>152</v>
      </c>
      <c r="E3" s="188"/>
      <c r="F3" s="188"/>
      <c r="G3" s="188"/>
      <c r="H3" s="188"/>
      <c r="I3" s="188"/>
      <c r="J3" s="188"/>
      <c r="K3" s="188"/>
      <c r="L3" s="188"/>
      <c r="M3" s="189"/>
      <c r="N3" s="190" t="s">
        <v>36</v>
      </c>
      <c r="O3" s="116"/>
    </row>
    <row r="4" spans="1:15" ht="40.799999999999997" customHeight="1" thickBot="1" x14ac:dyDescent="0.35">
      <c r="A4" s="210"/>
      <c r="B4" s="211"/>
      <c r="C4" s="206"/>
      <c r="D4" s="118" t="s">
        <v>153</v>
      </c>
      <c r="E4" s="119" t="s">
        <v>154</v>
      </c>
      <c r="F4" s="119" t="s">
        <v>155</v>
      </c>
      <c r="G4" s="119" t="s">
        <v>156</v>
      </c>
      <c r="H4" s="119" t="s">
        <v>157</v>
      </c>
      <c r="I4" s="119" t="s">
        <v>158</v>
      </c>
      <c r="J4" s="119" t="s">
        <v>159</v>
      </c>
      <c r="K4" s="119" t="s">
        <v>160</v>
      </c>
      <c r="L4" s="119" t="s">
        <v>161</v>
      </c>
      <c r="M4" s="119" t="s">
        <v>162</v>
      </c>
      <c r="N4" s="191"/>
      <c r="O4" s="116"/>
    </row>
    <row r="5" spans="1:15" x14ac:dyDescent="0.3">
      <c r="A5" s="195" t="s">
        <v>163</v>
      </c>
      <c r="B5" s="198" t="s">
        <v>164</v>
      </c>
      <c r="C5" s="120" t="s">
        <v>165</v>
      </c>
      <c r="D5" s="140">
        <f>IF('Valori assoluti'!N5&gt;0,'Valori assoluti'!D5/'Valori assoluti'!N5*100,"-")</f>
        <v>0</v>
      </c>
      <c r="E5" s="141">
        <f>IF('Valori assoluti'!N5&gt;0,'Valori assoluti'!E5/'Valori assoluti'!N5*100,"-")</f>
        <v>60</v>
      </c>
      <c r="F5" s="141">
        <f>IF('Valori assoluti'!N5&gt;0,'Valori assoluti'!F5/'Valori assoluti'!N5*100,"-")</f>
        <v>0</v>
      </c>
      <c r="G5" s="141">
        <f>IF('Valori assoluti'!N5&gt;0,'Valori assoluti'!G5/'Valori assoluti'!N5*100,"-")</f>
        <v>0</v>
      </c>
      <c r="H5" s="141">
        <f>IF('Valori assoluti'!N5&gt;0,'Valori assoluti'!H5/'Valori assoluti'!N5*100,"-")</f>
        <v>0</v>
      </c>
      <c r="I5" s="141">
        <f>IF('Valori assoluti'!N5&gt;0,'Valori assoluti'!I5/'Valori assoluti'!N5*100,"-")</f>
        <v>40</v>
      </c>
      <c r="J5" s="141">
        <f>IF('Valori assoluti'!N5&gt;0,'Valori assoluti'!J5/'Valori assoluti'!N5*100,"-")</f>
        <v>0</v>
      </c>
      <c r="K5" s="141">
        <f>IF('Valori assoluti'!N5&gt;0,'Valori assoluti'!K5/'Valori assoluti'!N5*100,"-")</f>
        <v>0</v>
      </c>
      <c r="L5" s="141">
        <f>IF('Valori assoluti'!N5&gt;0,'Valori assoluti'!L5/'Valori assoluti'!N5*100,"-")</f>
        <v>0</v>
      </c>
      <c r="M5" s="141">
        <f>IF('Valori assoluti'!N5&gt;0,'Valori assoluti'!M5/'Valori assoluti'!N5*100,"-")</f>
        <v>0</v>
      </c>
      <c r="N5" s="142">
        <f>IF('Valori assoluti'!N5&gt;0,'Valori assoluti'!N5/'Valori assoluti'!N5*100,"-")</f>
        <v>100</v>
      </c>
      <c r="O5" s="116"/>
    </row>
    <row r="6" spans="1:15" x14ac:dyDescent="0.3">
      <c r="A6" s="196"/>
      <c r="B6" s="193"/>
      <c r="C6" s="124" t="s">
        <v>166</v>
      </c>
      <c r="D6" s="143">
        <f>IF('Valori assoluti'!N6&gt;0,'Valori assoluti'!D6/'Valori assoluti'!N6*100,"-")</f>
        <v>0</v>
      </c>
      <c r="E6" s="144">
        <f>IF('Valori assoluti'!N6&gt;0,'Valori assoluti'!E6/'Valori assoluti'!N6*100,"-")</f>
        <v>100</v>
      </c>
      <c r="F6" s="144">
        <f>IF('Valori assoluti'!N6&gt;0,'Valori assoluti'!F6/'Valori assoluti'!N6*100,"-")</f>
        <v>0</v>
      </c>
      <c r="G6" s="144">
        <f>IF('Valori assoluti'!N6&gt;0,'Valori assoluti'!G6/'Valori assoluti'!N6*100,"-")</f>
        <v>0</v>
      </c>
      <c r="H6" s="144">
        <f>IF('Valori assoluti'!N6&gt;0,'Valori assoluti'!H6/'Valori assoluti'!N6*100,"-")</f>
        <v>0</v>
      </c>
      <c r="I6" s="144">
        <f>IF('Valori assoluti'!N6&gt;0,'Valori assoluti'!I6/'Valori assoluti'!N6*100,"-")</f>
        <v>0</v>
      </c>
      <c r="J6" s="144">
        <f>IF('Valori assoluti'!N6&gt;0,'Valori assoluti'!J6/'Valori assoluti'!N6*100,"-")</f>
        <v>0</v>
      </c>
      <c r="K6" s="144">
        <f>IF('Valori assoluti'!N6&gt;0,'Valori assoluti'!K6/'Valori assoluti'!N6*100,"-")</f>
        <v>0</v>
      </c>
      <c r="L6" s="144">
        <f>IF('Valori assoluti'!N6&gt;0,'Valori assoluti'!L6/'Valori assoluti'!N6*100,"-")</f>
        <v>0</v>
      </c>
      <c r="M6" s="144">
        <f>IF('Valori assoluti'!N6&gt;0,'Valori assoluti'!M6/'Valori assoluti'!N6*100,"-")</f>
        <v>0</v>
      </c>
      <c r="N6" s="145">
        <f>IF('Valori assoluti'!N6&gt;0,'Valori assoluti'!N6/'Valori assoluti'!N6*100,"-")</f>
        <v>100</v>
      </c>
      <c r="O6" s="116"/>
    </row>
    <row r="7" spans="1:15" x14ac:dyDescent="0.3">
      <c r="A7" s="196"/>
      <c r="B7" s="193"/>
      <c r="C7" s="124" t="s">
        <v>167</v>
      </c>
      <c r="D7" s="143">
        <f>IF('Valori assoluti'!N7&gt;0,'Valori assoluti'!D7/'Valori assoluti'!N7*100,"-")</f>
        <v>0</v>
      </c>
      <c r="E7" s="144">
        <f>IF('Valori assoluti'!N7&gt;0,'Valori assoluti'!E7/'Valori assoluti'!N7*100,"-")</f>
        <v>33.333333333333329</v>
      </c>
      <c r="F7" s="144">
        <f>IF('Valori assoluti'!N7&gt;0,'Valori assoluti'!F7/'Valori assoluti'!N7*100,"-")</f>
        <v>25</v>
      </c>
      <c r="G7" s="144">
        <f>IF('Valori assoluti'!N7&gt;0,'Valori assoluti'!G7/'Valori assoluti'!N7*100,"-")</f>
        <v>8.3333333333333321</v>
      </c>
      <c r="H7" s="144">
        <f>IF('Valori assoluti'!N7&gt;0,'Valori assoluti'!H7/'Valori assoluti'!N7*100,"-")</f>
        <v>0</v>
      </c>
      <c r="I7" s="144">
        <f>IF('Valori assoluti'!N7&gt;0,'Valori assoluti'!I7/'Valori assoluti'!N7*100,"-")</f>
        <v>25</v>
      </c>
      <c r="J7" s="144">
        <f>IF('Valori assoluti'!N7&gt;0,'Valori assoluti'!J7/'Valori assoluti'!N7*100,"-")</f>
        <v>8.3333333333333321</v>
      </c>
      <c r="K7" s="144">
        <f>IF('Valori assoluti'!N7&gt;0,'Valori assoluti'!K7/'Valori assoluti'!N7*100,"-")</f>
        <v>0</v>
      </c>
      <c r="L7" s="144">
        <f>IF('Valori assoluti'!N7&gt;0,'Valori assoluti'!L7/'Valori assoluti'!N7*100,"-")</f>
        <v>0</v>
      </c>
      <c r="M7" s="144">
        <f>IF('Valori assoluti'!N7&gt;0,'Valori assoluti'!M7/'Valori assoluti'!N7*100,"-")</f>
        <v>0</v>
      </c>
      <c r="N7" s="145">
        <f>IF('Valori assoluti'!N7&gt;0,'Valori assoluti'!N7/'Valori assoluti'!N7*100,"-")</f>
        <v>100</v>
      </c>
      <c r="O7" s="116"/>
    </row>
    <row r="8" spans="1:15" x14ac:dyDescent="0.3">
      <c r="A8" s="196"/>
      <c r="B8" s="193"/>
      <c r="C8" s="124" t="s">
        <v>168</v>
      </c>
      <c r="D8" s="143">
        <f>IF('Valori assoluti'!N8&gt;0,'Valori assoluti'!D8/'Valori assoluti'!N8*100,"-")</f>
        <v>0</v>
      </c>
      <c r="E8" s="144">
        <f>IF('Valori assoluti'!N8&gt;0,'Valori assoluti'!E8/'Valori assoluti'!N8*100,"-")</f>
        <v>50</v>
      </c>
      <c r="F8" s="144">
        <f>IF('Valori assoluti'!N8&gt;0,'Valori assoluti'!F8/'Valori assoluti'!N8*100,"-")</f>
        <v>0</v>
      </c>
      <c r="G8" s="144">
        <f>IF('Valori assoluti'!N8&gt;0,'Valori assoluti'!G8/'Valori assoluti'!N8*100,"-")</f>
        <v>0</v>
      </c>
      <c r="H8" s="144">
        <f>IF('Valori assoluti'!N8&gt;0,'Valori assoluti'!H8/'Valori assoluti'!N8*100,"-")</f>
        <v>0</v>
      </c>
      <c r="I8" s="144">
        <f>IF('Valori assoluti'!N8&gt;0,'Valori assoluti'!I8/'Valori assoluti'!N8*100,"-")</f>
        <v>0</v>
      </c>
      <c r="J8" s="144">
        <f>IF('Valori assoluti'!N8&gt;0,'Valori assoluti'!J8/'Valori assoluti'!N8*100,"-")</f>
        <v>25</v>
      </c>
      <c r="K8" s="144">
        <f>IF('Valori assoluti'!N8&gt;0,'Valori assoluti'!K8/'Valori assoluti'!N8*100,"-")</f>
        <v>25</v>
      </c>
      <c r="L8" s="144">
        <f>IF('Valori assoluti'!N8&gt;0,'Valori assoluti'!L8/'Valori assoluti'!N8*100,"-")</f>
        <v>0</v>
      </c>
      <c r="M8" s="144">
        <f>IF('Valori assoluti'!N8&gt;0,'Valori assoluti'!M8/'Valori assoluti'!N8*100,"-")</f>
        <v>0</v>
      </c>
      <c r="N8" s="145">
        <f>IF('Valori assoluti'!N8&gt;0,'Valori assoluti'!N8/'Valori assoluti'!N8*100,"-")</f>
        <v>100</v>
      </c>
      <c r="O8" s="116"/>
    </row>
    <row r="9" spans="1:15" ht="16.8" x14ac:dyDescent="0.3">
      <c r="A9" s="196"/>
      <c r="B9" s="193"/>
      <c r="C9" s="124" t="s">
        <v>169</v>
      </c>
      <c r="D9" s="143">
        <f>IF('Valori assoluti'!N9&gt;0,'Valori assoluti'!D9/'Valori assoluti'!N9*100,"-")</f>
        <v>0</v>
      </c>
      <c r="E9" s="144">
        <f>IF('Valori assoluti'!N9&gt;0,'Valori assoluti'!E9/'Valori assoluti'!N9*100,"-")</f>
        <v>0</v>
      </c>
      <c r="F9" s="144">
        <f>IF('Valori assoluti'!N9&gt;0,'Valori assoluti'!F9/'Valori assoluti'!N9*100,"-")</f>
        <v>0</v>
      </c>
      <c r="G9" s="144">
        <f>IF('Valori assoluti'!N9&gt;0,'Valori assoluti'!G9/'Valori assoluti'!N9*100,"-")</f>
        <v>0</v>
      </c>
      <c r="H9" s="144">
        <f>IF('Valori assoluti'!N9&gt;0,'Valori assoluti'!H9/'Valori assoluti'!N9*100,"-")</f>
        <v>0</v>
      </c>
      <c r="I9" s="144">
        <f>IF('Valori assoluti'!N9&gt;0,'Valori assoluti'!I9/'Valori assoluti'!N9*100,"-")</f>
        <v>0</v>
      </c>
      <c r="J9" s="144">
        <f>IF('Valori assoluti'!N9&gt;0,'Valori assoluti'!J9/'Valori assoluti'!N9*100,"-")</f>
        <v>0</v>
      </c>
      <c r="K9" s="144">
        <f>IF('Valori assoluti'!N9&gt;0,'Valori assoluti'!K9/'Valori assoluti'!N9*100,"-")</f>
        <v>0</v>
      </c>
      <c r="L9" s="144">
        <f>IF('Valori assoluti'!N9&gt;0,'Valori assoluti'!L9/'Valori assoluti'!N9*100,"-")</f>
        <v>0</v>
      </c>
      <c r="M9" s="144">
        <f>IF('Valori assoluti'!N9&gt;0,'Valori assoluti'!M9/'Valori assoluti'!N9*100,"-")</f>
        <v>100</v>
      </c>
      <c r="N9" s="145">
        <f>IF('Valori assoluti'!N9&gt;0,'Valori assoluti'!N9/'Valori assoluti'!N9*100,"-")</f>
        <v>100</v>
      </c>
      <c r="O9" s="116"/>
    </row>
    <row r="10" spans="1:15" ht="16.8" x14ac:dyDescent="0.3">
      <c r="A10" s="196"/>
      <c r="B10" s="193"/>
      <c r="C10" s="124" t="s">
        <v>170</v>
      </c>
      <c r="D10" s="143">
        <f>IF('Valori assoluti'!N10&gt;0,'Valori assoluti'!D10/'Valori assoluti'!N10*100,"-")</f>
        <v>0</v>
      </c>
      <c r="E10" s="144">
        <f>IF('Valori assoluti'!N10&gt;0,'Valori assoluti'!E10/'Valori assoluti'!N10*100,"-")</f>
        <v>50</v>
      </c>
      <c r="F10" s="144">
        <f>IF('Valori assoluti'!N10&gt;0,'Valori assoluti'!F10/'Valori assoluti'!N10*100,"-")</f>
        <v>12.5</v>
      </c>
      <c r="G10" s="144">
        <f>IF('Valori assoluti'!N10&gt;0,'Valori assoluti'!G10/'Valori assoluti'!N10*100,"-")</f>
        <v>25</v>
      </c>
      <c r="H10" s="144">
        <f>IF('Valori assoluti'!N10&gt;0,'Valori assoluti'!H10/'Valori assoluti'!N10*100,"-")</f>
        <v>0</v>
      </c>
      <c r="I10" s="144">
        <f>IF('Valori assoluti'!N10&gt;0,'Valori assoluti'!I10/'Valori assoluti'!N10*100,"-")</f>
        <v>12.5</v>
      </c>
      <c r="J10" s="144">
        <f>IF('Valori assoluti'!N10&gt;0,'Valori assoluti'!J10/'Valori assoluti'!N10*100,"-")</f>
        <v>0</v>
      </c>
      <c r="K10" s="144">
        <f>IF('Valori assoluti'!N10&gt;0,'Valori assoluti'!K10/'Valori assoluti'!N10*100,"-")</f>
        <v>0</v>
      </c>
      <c r="L10" s="144">
        <f>IF('Valori assoluti'!N10&gt;0,'Valori assoluti'!L10/'Valori assoluti'!N10*100,"-")</f>
        <v>0</v>
      </c>
      <c r="M10" s="144">
        <f>IF('Valori assoluti'!N10&gt;0,'Valori assoluti'!M10/'Valori assoluti'!N10*100,"-")</f>
        <v>0</v>
      </c>
      <c r="N10" s="145">
        <f>IF('Valori assoluti'!N10&gt;0,'Valori assoluti'!N10/'Valori assoluti'!N10*100,"-")</f>
        <v>100</v>
      </c>
      <c r="O10" s="116"/>
    </row>
    <row r="11" spans="1:15" x14ac:dyDescent="0.3">
      <c r="A11" s="196"/>
      <c r="B11" s="193"/>
      <c r="C11" s="124" t="s">
        <v>171</v>
      </c>
      <c r="D11" s="143">
        <f>IF('Valori assoluti'!N11&gt;0,'Valori assoluti'!D11/'Valori assoluti'!N11*100,"-")</f>
        <v>0</v>
      </c>
      <c r="E11" s="144">
        <f>IF('Valori assoluti'!N11&gt;0,'Valori assoluti'!E11/'Valori assoluti'!N11*100,"-")</f>
        <v>0</v>
      </c>
      <c r="F11" s="144">
        <f>IF('Valori assoluti'!N11&gt;0,'Valori assoluti'!F11/'Valori assoluti'!N11*100,"-")</f>
        <v>0</v>
      </c>
      <c r="G11" s="144">
        <f>IF('Valori assoluti'!N11&gt;0,'Valori assoluti'!G11/'Valori assoluti'!N11*100,"-")</f>
        <v>0</v>
      </c>
      <c r="H11" s="144">
        <f>IF('Valori assoluti'!N11&gt;0,'Valori assoluti'!H11/'Valori assoluti'!N11*100,"-")</f>
        <v>0</v>
      </c>
      <c r="I11" s="144">
        <f>IF('Valori assoluti'!N11&gt;0,'Valori assoluti'!I11/'Valori assoluti'!N11*100,"-")</f>
        <v>0</v>
      </c>
      <c r="J11" s="144">
        <f>IF('Valori assoluti'!N11&gt;0,'Valori assoluti'!J11/'Valori assoluti'!N11*100,"-")</f>
        <v>100</v>
      </c>
      <c r="K11" s="144">
        <f>IF('Valori assoluti'!N11&gt;0,'Valori assoluti'!K11/'Valori assoluti'!N11*100,"-")</f>
        <v>0</v>
      </c>
      <c r="L11" s="144">
        <f>IF('Valori assoluti'!N11&gt;0,'Valori assoluti'!L11/'Valori assoluti'!N11*100,"-")</f>
        <v>0</v>
      </c>
      <c r="M11" s="144">
        <f>IF('Valori assoluti'!N11&gt;0,'Valori assoluti'!M11/'Valori assoluti'!N11*100,"-")</f>
        <v>0</v>
      </c>
      <c r="N11" s="145">
        <f>IF('Valori assoluti'!N11&gt;0,'Valori assoluti'!N11/'Valori assoluti'!N11*100,"-")</f>
        <v>100</v>
      </c>
      <c r="O11" s="116"/>
    </row>
    <row r="12" spans="1:15" x14ac:dyDescent="0.3">
      <c r="A12" s="196"/>
      <c r="B12" s="193"/>
      <c r="C12" s="124" t="s">
        <v>172</v>
      </c>
      <c r="D12" s="143">
        <f>IF('Valori assoluti'!N12&gt;0,'Valori assoluti'!D12/'Valori assoluti'!N12*100,"-")</f>
        <v>0</v>
      </c>
      <c r="E12" s="144">
        <f>IF('Valori assoluti'!N12&gt;0,'Valori assoluti'!E12/'Valori assoluti'!N12*100,"-")</f>
        <v>42.857142857142854</v>
      </c>
      <c r="F12" s="144">
        <f>IF('Valori assoluti'!N12&gt;0,'Valori assoluti'!F12/'Valori assoluti'!N12*100,"-")</f>
        <v>0</v>
      </c>
      <c r="G12" s="144">
        <f>IF('Valori assoluti'!N12&gt;0,'Valori assoluti'!G12/'Valori assoluti'!N12*100,"-")</f>
        <v>0</v>
      </c>
      <c r="H12" s="144">
        <f>IF('Valori assoluti'!N12&gt;0,'Valori assoluti'!H12/'Valori assoluti'!N12*100,"-")</f>
        <v>0</v>
      </c>
      <c r="I12" s="144">
        <f>IF('Valori assoluti'!N12&gt;0,'Valori assoluti'!I12/'Valori assoluti'!N12*100,"-")</f>
        <v>28.571428571428569</v>
      </c>
      <c r="J12" s="144">
        <f>IF('Valori assoluti'!N12&gt;0,'Valori assoluti'!J12/'Valori assoluti'!N12*100,"-")</f>
        <v>28.571428571428569</v>
      </c>
      <c r="K12" s="144">
        <f>IF('Valori assoluti'!N12&gt;0,'Valori assoluti'!K12/'Valori assoluti'!N12*100,"-")</f>
        <v>0</v>
      </c>
      <c r="L12" s="144">
        <f>IF('Valori assoluti'!N12&gt;0,'Valori assoluti'!L12/'Valori assoluti'!N12*100,"-")</f>
        <v>0</v>
      </c>
      <c r="M12" s="144">
        <f>IF('Valori assoluti'!N12&gt;0,'Valori assoluti'!M12/'Valori assoluti'!N12*100,"-")</f>
        <v>0</v>
      </c>
      <c r="N12" s="145">
        <f>IF('Valori assoluti'!N12&gt;0,'Valori assoluti'!N12/'Valori assoluti'!N12*100,"-")</f>
        <v>100</v>
      </c>
      <c r="O12" s="116"/>
    </row>
    <row r="13" spans="1:15" x14ac:dyDescent="0.3">
      <c r="A13" s="196"/>
      <c r="B13" s="193"/>
      <c r="C13" s="124" t="s">
        <v>173</v>
      </c>
      <c r="D13" s="143">
        <f>IF('Valori assoluti'!N13&gt;0,'Valori assoluti'!D13/'Valori assoluti'!N13*100,"-")</f>
        <v>50</v>
      </c>
      <c r="E13" s="144">
        <f>IF('Valori assoluti'!N13&gt;0,'Valori assoluti'!E13/'Valori assoluti'!N13*100,"-")</f>
        <v>0</v>
      </c>
      <c r="F13" s="144">
        <f>IF('Valori assoluti'!N13&gt;0,'Valori assoluti'!F13/'Valori assoluti'!N13*100,"-")</f>
        <v>0</v>
      </c>
      <c r="G13" s="144">
        <f>IF('Valori assoluti'!N13&gt;0,'Valori assoluti'!G13/'Valori assoluti'!N13*100,"-")</f>
        <v>0</v>
      </c>
      <c r="H13" s="144">
        <f>IF('Valori assoluti'!N13&gt;0,'Valori assoluti'!H13/'Valori assoluti'!N13*100,"-")</f>
        <v>0</v>
      </c>
      <c r="I13" s="144">
        <f>IF('Valori assoluti'!N13&gt;0,'Valori assoluti'!I13/'Valori assoluti'!N13*100,"-")</f>
        <v>0</v>
      </c>
      <c r="J13" s="144">
        <f>IF('Valori assoluti'!N13&gt;0,'Valori assoluti'!J13/'Valori assoluti'!N13*100,"-")</f>
        <v>0</v>
      </c>
      <c r="K13" s="144">
        <f>IF('Valori assoluti'!N13&gt;0,'Valori assoluti'!K13/'Valori assoluti'!N13*100,"-")</f>
        <v>0</v>
      </c>
      <c r="L13" s="144">
        <f>IF('Valori assoluti'!N13&gt;0,'Valori assoluti'!L13/'Valori assoluti'!N13*100,"-")</f>
        <v>0</v>
      </c>
      <c r="M13" s="144">
        <f>IF('Valori assoluti'!N13&gt;0,'Valori assoluti'!M13/'Valori assoluti'!N13*100,"-")</f>
        <v>50</v>
      </c>
      <c r="N13" s="145">
        <f>IF('Valori assoluti'!N13&gt;0,'Valori assoluti'!N13/'Valori assoluti'!N13*100,"-")</f>
        <v>100</v>
      </c>
      <c r="O13" s="116"/>
    </row>
    <row r="14" spans="1:15" x14ac:dyDescent="0.3">
      <c r="A14" s="196"/>
      <c r="B14" s="193"/>
      <c r="C14" s="124" t="s">
        <v>174</v>
      </c>
      <c r="D14" s="143">
        <f>IF('Valori assoluti'!N14&gt;0,'Valori assoluti'!D14/'Valori assoluti'!N14*100,"-")</f>
        <v>0</v>
      </c>
      <c r="E14" s="144">
        <f>IF('Valori assoluti'!N14&gt;0,'Valori assoluti'!E14/'Valori assoluti'!N14*100,"-")</f>
        <v>30</v>
      </c>
      <c r="F14" s="144">
        <f>IF('Valori assoluti'!N14&gt;0,'Valori assoluti'!F14/'Valori assoluti'!N14*100,"-")</f>
        <v>30</v>
      </c>
      <c r="G14" s="144">
        <f>IF('Valori assoluti'!N14&gt;0,'Valori assoluti'!G14/'Valori assoluti'!N14*100,"-")</f>
        <v>0</v>
      </c>
      <c r="H14" s="144">
        <f>IF('Valori assoluti'!N14&gt;0,'Valori assoluti'!H14/'Valori assoluti'!N14*100,"-")</f>
        <v>10</v>
      </c>
      <c r="I14" s="144">
        <f>IF('Valori assoluti'!N14&gt;0,'Valori assoluti'!I14/'Valori assoluti'!N14*100,"-")</f>
        <v>0</v>
      </c>
      <c r="J14" s="144">
        <f>IF('Valori assoluti'!N14&gt;0,'Valori assoluti'!J14/'Valori assoluti'!N14*100,"-")</f>
        <v>0</v>
      </c>
      <c r="K14" s="144">
        <f>IF('Valori assoluti'!N14&gt;0,'Valori assoluti'!K14/'Valori assoluti'!N14*100,"-")</f>
        <v>20</v>
      </c>
      <c r="L14" s="144">
        <f>IF('Valori assoluti'!N14&gt;0,'Valori assoluti'!L14/'Valori assoluti'!N14*100,"-")</f>
        <v>0</v>
      </c>
      <c r="M14" s="144">
        <f>IF('Valori assoluti'!N14&gt;0,'Valori assoluti'!M14/'Valori assoluti'!N14*100,"-")</f>
        <v>10</v>
      </c>
      <c r="N14" s="145">
        <f>IF('Valori assoluti'!N14&gt;0,'Valori assoluti'!N14/'Valori assoluti'!N14*100,"-")</f>
        <v>100</v>
      </c>
      <c r="O14" s="116"/>
    </row>
    <row r="15" spans="1:15" x14ac:dyDescent="0.3">
      <c r="A15" s="196"/>
      <c r="B15" s="193"/>
      <c r="C15" s="124" t="s">
        <v>175</v>
      </c>
      <c r="D15" s="143">
        <f>IF('Valori assoluti'!N15&gt;0,'Valori assoluti'!D15/'Valori assoluti'!N15*100,"-")</f>
        <v>0</v>
      </c>
      <c r="E15" s="144">
        <f>IF('Valori assoluti'!N15&gt;0,'Valori assoluti'!E15/'Valori assoluti'!N15*100,"-")</f>
        <v>50</v>
      </c>
      <c r="F15" s="144">
        <f>IF('Valori assoluti'!N15&gt;0,'Valori assoluti'!F15/'Valori assoluti'!N15*100,"-")</f>
        <v>16.666666666666664</v>
      </c>
      <c r="G15" s="144">
        <f>IF('Valori assoluti'!N15&gt;0,'Valori assoluti'!G15/'Valori assoluti'!N15*100,"-")</f>
        <v>16.666666666666664</v>
      </c>
      <c r="H15" s="144">
        <f>IF('Valori assoluti'!N15&gt;0,'Valori assoluti'!H15/'Valori assoluti'!N15*100,"-")</f>
        <v>0</v>
      </c>
      <c r="I15" s="144">
        <f>IF('Valori assoluti'!N15&gt;0,'Valori assoluti'!I15/'Valori assoluti'!N15*100,"-")</f>
        <v>0</v>
      </c>
      <c r="J15" s="144">
        <f>IF('Valori assoluti'!N15&gt;0,'Valori assoluti'!J15/'Valori assoluti'!N15*100,"-")</f>
        <v>0</v>
      </c>
      <c r="K15" s="144">
        <f>IF('Valori assoluti'!N15&gt;0,'Valori assoluti'!K15/'Valori assoluti'!N15*100,"-")</f>
        <v>16.666666666666664</v>
      </c>
      <c r="L15" s="144">
        <f>IF('Valori assoluti'!N15&gt;0,'Valori assoluti'!L15/'Valori assoluti'!N15*100,"-")</f>
        <v>0</v>
      </c>
      <c r="M15" s="144">
        <f>IF('Valori assoluti'!N15&gt;0,'Valori assoluti'!M15/'Valori assoluti'!N15*100,"-")</f>
        <v>0</v>
      </c>
      <c r="N15" s="145">
        <f>IF('Valori assoluti'!N15&gt;0,'Valori assoluti'!N15/'Valori assoluti'!N15*100,"-")</f>
        <v>100</v>
      </c>
      <c r="O15" s="116"/>
    </row>
    <row r="16" spans="1:15" x14ac:dyDescent="0.3">
      <c r="A16" s="196"/>
      <c r="B16" s="193"/>
      <c r="C16" s="124" t="s">
        <v>176</v>
      </c>
      <c r="D16" s="143">
        <f>IF('Valori assoluti'!N16&gt;0,'Valori assoluti'!D16/'Valori assoluti'!N16*100,"-")</f>
        <v>0</v>
      </c>
      <c r="E16" s="144">
        <f>IF('Valori assoluti'!N16&gt;0,'Valori assoluti'!E16/'Valori assoluti'!N16*100,"-")</f>
        <v>0</v>
      </c>
      <c r="F16" s="144">
        <f>IF('Valori assoluti'!N16&gt;0,'Valori assoluti'!F16/'Valori assoluti'!N16*100,"-")</f>
        <v>50</v>
      </c>
      <c r="G16" s="144">
        <f>IF('Valori assoluti'!N16&gt;0,'Valori assoluti'!G16/'Valori assoluti'!N16*100,"-")</f>
        <v>50</v>
      </c>
      <c r="H16" s="144">
        <f>IF('Valori assoluti'!N16&gt;0,'Valori assoluti'!H16/'Valori assoluti'!N16*100,"-")</f>
        <v>0</v>
      </c>
      <c r="I16" s="144">
        <f>IF('Valori assoluti'!N16&gt;0,'Valori assoluti'!I16/'Valori assoluti'!N16*100,"-")</f>
        <v>0</v>
      </c>
      <c r="J16" s="144">
        <f>IF('Valori assoluti'!N16&gt;0,'Valori assoluti'!J16/'Valori assoluti'!N16*100,"-")</f>
        <v>0</v>
      </c>
      <c r="K16" s="144">
        <f>IF('Valori assoluti'!N16&gt;0,'Valori assoluti'!K16/'Valori assoluti'!N16*100,"-")</f>
        <v>0</v>
      </c>
      <c r="L16" s="144">
        <f>IF('Valori assoluti'!N16&gt;0,'Valori assoluti'!L16/'Valori assoluti'!N16*100,"-")</f>
        <v>0</v>
      </c>
      <c r="M16" s="144">
        <f>IF('Valori assoluti'!N16&gt;0,'Valori assoluti'!M16/'Valori assoluti'!N16*100,"-")</f>
        <v>0</v>
      </c>
      <c r="N16" s="145">
        <f>IF('Valori assoluti'!N16&gt;0,'Valori assoluti'!N16/'Valori assoluti'!N16*100,"-")</f>
        <v>100</v>
      </c>
      <c r="O16" s="116"/>
    </row>
    <row r="17" spans="1:15" x14ac:dyDescent="0.3">
      <c r="A17" s="196"/>
      <c r="B17" s="193"/>
      <c r="C17" s="124" t="s">
        <v>177</v>
      </c>
      <c r="D17" s="143">
        <f>IF('Valori assoluti'!N17&gt;0,'Valori assoluti'!D17/'Valori assoluti'!N17*100,"-")</f>
        <v>0</v>
      </c>
      <c r="E17" s="144">
        <f>IF('Valori assoluti'!N17&gt;0,'Valori assoluti'!E17/'Valori assoluti'!N17*100,"-")</f>
        <v>66.666666666666657</v>
      </c>
      <c r="F17" s="144">
        <f>IF('Valori assoluti'!N17&gt;0,'Valori assoluti'!F17/'Valori assoluti'!N17*100,"-")</f>
        <v>0</v>
      </c>
      <c r="G17" s="144">
        <f>IF('Valori assoluti'!N17&gt;0,'Valori assoluti'!G17/'Valori assoluti'!N17*100,"-")</f>
        <v>0</v>
      </c>
      <c r="H17" s="144">
        <f>IF('Valori assoluti'!N17&gt;0,'Valori assoluti'!H17/'Valori assoluti'!N17*100,"-")</f>
        <v>0</v>
      </c>
      <c r="I17" s="144">
        <f>IF('Valori assoluti'!N17&gt;0,'Valori assoluti'!I17/'Valori assoluti'!N17*100,"-")</f>
        <v>0</v>
      </c>
      <c r="J17" s="144">
        <f>IF('Valori assoluti'!N17&gt;0,'Valori assoluti'!J17/'Valori assoluti'!N17*100,"-")</f>
        <v>33.333333333333329</v>
      </c>
      <c r="K17" s="144">
        <f>IF('Valori assoluti'!N17&gt;0,'Valori assoluti'!K17/'Valori assoluti'!N17*100,"-")</f>
        <v>0</v>
      </c>
      <c r="L17" s="144">
        <f>IF('Valori assoluti'!N17&gt;0,'Valori assoluti'!L17/'Valori assoluti'!N17*100,"-")</f>
        <v>0</v>
      </c>
      <c r="M17" s="144">
        <f>IF('Valori assoluti'!N17&gt;0,'Valori assoluti'!M17/'Valori assoluti'!N17*100,"-")</f>
        <v>0</v>
      </c>
      <c r="N17" s="145">
        <f>IF('Valori assoluti'!N17&gt;0,'Valori assoluti'!N17/'Valori assoluti'!N17*100,"-")</f>
        <v>100</v>
      </c>
      <c r="O17" s="116"/>
    </row>
    <row r="18" spans="1:15" x14ac:dyDescent="0.3">
      <c r="A18" s="196"/>
      <c r="B18" s="193"/>
      <c r="C18" s="160" t="s">
        <v>178</v>
      </c>
      <c r="D18" s="165">
        <f>IF('Valori assoluti'!N18&gt;0,'Valori assoluti'!D18/'Valori assoluti'!N18*100,"-")</f>
        <v>0</v>
      </c>
      <c r="E18" s="166">
        <f>IF('Valori assoluti'!N18&gt;0,'Valori assoluti'!E18/'Valori assoluti'!N18*100,"-")</f>
        <v>50</v>
      </c>
      <c r="F18" s="166">
        <f>IF('Valori assoluti'!N18&gt;0,'Valori assoluti'!F18/'Valori assoluti'!N18*100,"-")</f>
        <v>0</v>
      </c>
      <c r="G18" s="166">
        <f>IF('Valori assoluti'!N18&gt;0,'Valori assoluti'!G18/'Valori assoluti'!N18*100,"-")</f>
        <v>0</v>
      </c>
      <c r="H18" s="166">
        <f>IF('Valori assoluti'!N18&gt;0,'Valori assoluti'!H18/'Valori assoluti'!N18*100,"-")</f>
        <v>0</v>
      </c>
      <c r="I18" s="166">
        <f>IF('Valori assoluti'!N18&gt;0,'Valori assoluti'!I18/'Valori assoluti'!N18*100,"-")</f>
        <v>0</v>
      </c>
      <c r="J18" s="166">
        <f>IF('Valori assoluti'!N18&gt;0,'Valori assoluti'!J18/'Valori assoluti'!N18*100,"-")</f>
        <v>50</v>
      </c>
      <c r="K18" s="166">
        <f>IF('Valori assoluti'!N18&gt;0,'Valori assoluti'!K18/'Valori assoluti'!N18*100,"-")</f>
        <v>0</v>
      </c>
      <c r="L18" s="166">
        <f>IF('Valori assoluti'!N18&gt;0,'Valori assoluti'!L18/'Valori assoluti'!N18*100,"-")</f>
        <v>0</v>
      </c>
      <c r="M18" s="166">
        <f>IF('Valori assoluti'!N18&gt;0,'Valori assoluti'!M18/'Valori assoluti'!N18*100,"-")</f>
        <v>0</v>
      </c>
      <c r="N18" s="167">
        <f>IF('Valori assoluti'!N18&gt;0,'Valori assoluti'!N18/'Valori assoluti'!N18*100,"-")</f>
        <v>100</v>
      </c>
      <c r="O18" s="116"/>
    </row>
    <row r="19" spans="1:15" s="132" customFormat="1" x14ac:dyDescent="0.3">
      <c r="A19" s="197"/>
      <c r="B19" s="199" t="s">
        <v>36</v>
      </c>
      <c r="C19" s="200"/>
      <c r="D19" s="146">
        <f>IF('Valori assoluti'!N19&gt;0,'Valori assoluti'!D19/'Valori assoluti'!N19*100,"-")</f>
        <v>1.5625</v>
      </c>
      <c r="E19" s="147">
        <f>IF('Valori assoluti'!N19&gt;0,'Valori assoluti'!E19/'Valori assoluti'!N19*100,"-")</f>
        <v>40.625</v>
      </c>
      <c r="F19" s="147">
        <f>IF('Valori assoluti'!N19&gt;0,'Valori assoluti'!F19/'Valori assoluti'!N19*100,"-")</f>
        <v>14.0625</v>
      </c>
      <c r="G19" s="147">
        <f>IF('Valori assoluti'!N19&gt;0,'Valori assoluti'!G19/'Valori assoluti'!N19*100,"-")</f>
        <v>7.8125</v>
      </c>
      <c r="H19" s="147">
        <f>IF('Valori assoluti'!N19&gt;0,'Valori assoluti'!H19/'Valori assoluti'!N19*100,"-")</f>
        <v>1.5625</v>
      </c>
      <c r="I19" s="147">
        <f>IF('Valori assoluti'!N19&gt;0,'Valori assoluti'!I19/'Valori assoluti'!N19*100,"-")</f>
        <v>12.5</v>
      </c>
      <c r="J19" s="147">
        <f>IF('Valori assoluti'!N19&gt;0,'Valori assoluti'!J19/'Valori assoluti'!N19*100,"-")</f>
        <v>10.9375</v>
      </c>
      <c r="K19" s="147">
        <f>IF('Valori assoluti'!N19&gt;0,'Valori assoluti'!K19/'Valori assoluti'!N19*100,"-")</f>
        <v>6.25</v>
      </c>
      <c r="L19" s="147">
        <f>IF('Valori assoluti'!N19&gt;0,'Valori assoluti'!L19/'Valori assoluti'!N19*100,"-")</f>
        <v>0</v>
      </c>
      <c r="M19" s="147">
        <f>IF('Valori assoluti'!N19&gt;0,'Valori assoluti'!M19/'Valori assoluti'!N19*100,"-")</f>
        <v>4.6875</v>
      </c>
      <c r="N19" s="148">
        <f>IF('Valori assoluti'!N19&gt;0,'Valori assoluti'!N19/'Valori assoluti'!N19*100,"-")</f>
        <v>100</v>
      </c>
      <c r="O19" s="131"/>
    </row>
    <row r="20" spans="1:15" x14ac:dyDescent="0.3">
      <c r="A20" s="201" t="s">
        <v>179</v>
      </c>
      <c r="B20" s="202" t="s">
        <v>164</v>
      </c>
      <c r="C20" s="133" t="s">
        <v>165</v>
      </c>
      <c r="D20" s="149">
        <f>IF('Valori assoluti'!N20&gt;0,'Valori assoluti'!D20/'Valori assoluti'!N20*100,"-")</f>
        <v>0</v>
      </c>
      <c r="E20" s="150">
        <f>IF('Valori assoluti'!N20&gt;0,'Valori assoluti'!E20/'Valori assoluti'!N20*100,"-")</f>
        <v>66.666666666666657</v>
      </c>
      <c r="F20" s="150">
        <f>IF('Valori assoluti'!N20&gt;0,'Valori assoluti'!F20/'Valori assoluti'!N20*100,"-")</f>
        <v>27.777777777777779</v>
      </c>
      <c r="G20" s="150">
        <f>IF('Valori assoluti'!N20&gt;0,'Valori assoluti'!G20/'Valori assoluti'!N20*100,"-")</f>
        <v>0</v>
      </c>
      <c r="H20" s="150">
        <f>IF('Valori assoluti'!N20&gt;0,'Valori assoluti'!H20/'Valori assoluti'!N20*100,"-")</f>
        <v>0</v>
      </c>
      <c r="I20" s="150">
        <f>IF('Valori assoluti'!N20&gt;0,'Valori assoluti'!I20/'Valori assoluti'!N20*100,"-")</f>
        <v>0</v>
      </c>
      <c r="J20" s="150">
        <f>IF('Valori assoluti'!N20&gt;0,'Valori assoluti'!J20/'Valori assoluti'!N20*100,"-")</f>
        <v>0</v>
      </c>
      <c r="K20" s="150">
        <f>IF('Valori assoluti'!N20&gt;0,'Valori assoluti'!K20/'Valori assoluti'!N20*100,"-")</f>
        <v>5.5555555555555554</v>
      </c>
      <c r="L20" s="150">
        <f>IF('Valori assoluti'!N20&gt;0,'Valori assoluti'!L20/'Valori assoluti'!N20*100,"-")</f>
        <v>0</v>
      </c>
      <c r="M20" s="150">
        <f>IF('Valori assoluti'!N20&gt;0,'Valori assoluti'!M20/'Valori assoluti'!N20*100,"-")</f>
        <v>0</v>
      </c>
      <c r="N20" s="151">
        <f>IF('Valori assoluti'!N20&gt;0,'Valori assoluti'!N20/'Valori assoluti'!N20*100,"-")</f>
        <v>100</v>
      </c>
      <c r="O20" s="116"/>
    </row>
    <row r="21" spans="1:15" x14ac:dyDescent="0.3">
      <c r="A21" s="196"/>
      <c r="B21" s="193"/>
      <c r="C21" s="124" t="s">
        <v>166</v>
      </c>
      <c r="D21" s="143">
        <f>IF('Valori assoluti'!N21&gt;0,'Valori assoluti'!D21/'Valori assoluti'!N21*100,"-")</f>
        <v>0</v>
      </c>
      <c r="E21" s="144">
        <f>IF('Valori assoluti'!N21&gt;0,'Valori assoluti'!E21/'Valori assoluti'!N21*100,"-")</f>
        <v>100</v>
      </c>
      <c r="F21" s="144">
        <f>IF('Valori assoluti'!N21&gt;0,'Valori assoluti'!F21/'Valori assoluti'!N21*100,"-")</f>
        <v>0</v>
      </c>
      <c r="G21" s="144">
        <f>IF('Valori assoluti'!N21&gt;0,'Valori assoluti'!G21/'Valori assoluti'!N21*100,"-")</f>
        <v>0</v>
      </c>
      <c r="H21" s="144">
        <f>IF('Valori assoluti'!N21&gt;0,'Valori assoluti'!H21/'Valori assoluti'!N21*100,"-")</f>
        <v>0</v>
      </c>
      <c r="I21" s="144">
        <f>IF('Valori assoluti'!N21&gt;0,'Valori assoluti'!I21/'Valori assoluti'!N21*100,"-")</f>
        <v>0</v>
      </c>
      <c r="J21" s="144">
        <f>IF('Valori assoluti'!N21&gt;0,'Valori assoluti'!J21/'Valori assoluti'!N21*100,"-")</f>
        <v>0</v>
      </c>
      <c r="K21" s="144">
        <f>IF('Valori assoluti'!N21&gt;0,'Valori assoluti'!K21/'Valori assoluti'!N21*100,"-")</f>
        <v>0</v>
      </c>
      <c r="L21" s="144">
        <f>IF('Valori assoluti'!N21&gt;0,'Valori assoluti'!L21/'Valori assoluti'!N21*100,"-")</f>
        <v>0</v>
      </c>
      <c r="M21" s="144">
        <f>IF('Valori assoluti'!N21&gt;0,'Valori assoluti'!M21/'Valori assoluti'!N21*100,"-")</f>
        <v>0</v>
      </c>
      <c r="N21" s="145">
        <f>IF('Valori assoluti'!N21&gt;0,'Valori assoluti'!N21/'Valori assoluti'!N21*100,"-")</f>
        <v>100</v>
      </c>
      <c r="O21" s="116"/>
    </row>
    <row r="22" spans="1:15" x14ac:dyDescent="0.3">
      <c r="A22" s="196"/>
      <c r="B22" s="193"/>
      <c r="C22" s="124" t="s">
        <v>167</v>
      </c>
      <c r="D22" s="143">
        <f>IF('Valori assoluti'!N22&gt;0,'Valori assoluti'!D22/'Valori assoluti'!N22*100,"-")</f>
        <v>0</v>
      </c>
      <c r="E22" s="144">
        <f>IF('Valori assoluti'!N22&gt;0,'Valori assoluti'!E22/'Valori assoluti'!N22*100,"-")</f>
        <v>78.571428571428569</v>
      </c>
      <c r="F22" s="144">
        <f>IF('Valori assoluti'!N22&gt;0,'Valori assoluti'!F22/'Valori assoluti'!N22*100,"-")</f>
        <v>10.714285714285714</v>
      </c>
      <c r="G22" s="144">
        <f>IF('Valori assoluti'!N22&gt;0,'Valori assoluti'!G22/'Valori assoluti'!N22*100,"-")</f>
        <v>3.5714285714285712</v>
      </c>
      <c r="H22" s="144">
        <f>IF('Valori assoluti'!N22&gt;0,'Valori assoluti'!H22/'Valori assoluti'!N22*100,"-")</f>
        <v>0</v>
      </c>
      <c r="I22" s="155">
        <f>IF('Valori assoluti'!N22&gt;0,'Valori assoluti'!I22/'Valori assoluti'!N22*100,"-")</f>
        <v>7.1428571428571423</v>
      </c>
      <c r="J22" s="144">
        <f>IF('Valori assoluti'!N22&gt;0,'Valori assoluti'!J22/'Valori assoluti'!N22*100,"-")</f>
        <v>0</v>
      </c>
      <c r="K22" s="144">
        <f>IF('Valori assoluti'!N22&gt;0,'Valori assoluti'!K22/'Valori assoluti'!N22*100,"-")</f>
        <v>0</v>
      </c>
      <c r="L22" s="144">
        <f>IF('Valori assoluti'!N22&gt;0,'Valori assoluti'!L22/'Valori assoluti'!N22*100,"-")</f>
        <v>0</v>
      </c>
      <c r="M22" s="144">
        <f>IF('Valori assoluti'!N22&gt;0,'Valori assoluti'!M22/'Valori assoluti'!N22*100,"-")</f>
        <v>0</v>
      </c>
      <c r="N22" s="145">
        <f>IF('Valori assoluti'!N22&gt;0,'Valori assoluti'!N22/'Valori assoluti'!N22*100,"-")</f>
        <v>100</v>
      </c>
      <c r="O22" s="116"/>
    </row>
    <row r="23" spans="1:15" ht="16.8" x14ac:dyDescent="0.3">
      <c r="A23" s="196"/>
      <c r="B23" s="193"/>
      <c r="C23" s="124" t="s">
        <v>180</v>
      </c>
      <c r="D23" s="143">
        <f>IF('Valori assoluti'!N23&gt;0,'Valori assoluti'!D23/'Valori assoluti'!N23*100,"-")</f>
        <v>0</v>
      </c>
      <c r="E23" s="144">
        <f>IF('Valori assoluti'!N23&gt;0,'Valori assoluti'!E23/'Valori assoluti'!N23*100,"-")</f>
        <v>0</v>
      </c>
      <c r="F23" s="144">
        <f>IF('Valori assoluti'!N23&gt;0,'Valori assoluti'!F23/'Valori assoluti'!N23*100,"-")</f>
        <v>0</v>
      </c>
      <c r="G23" s="144">
        <f>IF('Valori assoluti'!N23&gt;0,'Valori assoluti'!G23/'Valori assoluti'!N23*100,"-")</f>
        <v>0</v>
      </c>
      <c r="H23" s="144">
        <f>IF('Valori assoluti'!N23&gt;0,'Valori assoluti'!H23/'Valori assoluti'!N23*100,"-")</f>
        <v>0</v>
      </c>
      <c r="I23" s="144">
        <f>IF('Valori assoluti'!N23&gt;0,'Valori assoluti'!I23/'Valori assoluti'!N23*100,"-")</f>
        <v>100</v>
      </c>
      <c r="J23" s="144">
        <f>IF('Valori assoluti'!N23&gt;0,'Valori assoluti'!J23/'Valori assoluti'!N23*100,"-")</f>
        <v>0</v>
      </c>
      <c r="K23" s="144">
        <f>IF('Valori assoluti'!N23&gt;0,'Valori assoluti'!K23/'Valori assoluti'!N23*100,"-")</f>
        <v>0</v>
      </c>
      <c r="L23" s="144">
        <f>IF('Valori assoluti'!N23&gt;0,'Valori assoluti'!L23/'Valori assoluti'!N23*100,"-")</f>
        <v>0</v>
      </c>
      <c r="M23" s="144">
        <f>IF('Valori assoluti'!N23&gt;0,'Valori assoluti'!M23/'Valori assoluti'!N23*100,"-")</f>
        <v>0</v>
      </c>
      <c r="N23" s="145">
        <f>IF('Valori assoluti'!N23&gt;0,'Valori assoluti'!N23/'Valori assoluti'!N23*100,"-")</f>
        <v>100</v>
      </c>
      <c r="O23" s="116"/>
    </row>
    <row r="24" spans="1:15" x14ac:dyDescent="0.3">
      <c r="A24" s="196"/>
      <c r="B24" s="193"/>
      <c r="C24" s="124" t="s">
        <v>168</v>
      </c>
      <c r="D24" s="143">
        <f>IF('Valori assoluti'!N24&gt;0,'Valori assoluti'!D24/'Valori assoluti'!N24*100,"-")</f>
        <v>6.25</v>
      </c>
      <c r="E24" s="144">
        <f>IF('Valori assoluti'!N24&gt;0,'Valori assoluti'!E24/'Valori assoluti'!N24*100,"-")</f>
        <v>56.25</v>
      </c>
      <c r="F24" s="144">
        <f>IF('Valori assoluti'!N24&gt;0,'Valori assoluti'!F24/'Valori assoluti'!N24*100,"-")</f>
        <v>12.5</v>
      </c>
      <c r="G24" s="144">
        <f>IF('Valori assoluti'!N24&gt;0,'Valori assoluti'!G24/'Valori assoluti'!N24*100,"-")</f>
        <v>6.25</v>
      </c>
      <c r="H24" s="144">
        <f>IF('Valori assoluti'!N24&gt;0,'Valori assoluti'!H24/'Valori assoluti'!N24*100,"-")</f>
        <v>12.5</v>
      </c>
      <c r="I24" s="144">
        <f>IF('Valori assoluti'!N24&gt;0,'Valori assoluti'!I24/'Valori assoluti'!N24*100,"-")</f>
        <v>0</v>
      </c>
      <c r="J24" s="144">
        <f>IF('Valori assoluti'!N24&gt;0,'Valori assoluti'!J24/'Valori assoluti'!N24*100,"-")</f>
        <v>0</v>
      </c>
      <c r="K24" s="144">
        <f>IF('Valori assoluti'!N24&gt;0,'Valori assoluti'!K24/'Valori assoluti'!N24*100,"-")</f>
        <v>6.25</v>
      </c>
      <c r="L24" s="144">
        <f>IF('Valori assoluti'!N24&gt;0,'Valori assoluti'!L24/'Valori assoluti'!N24*100,"-")</f>
        <v>0</v>
      </c>
      <c r="M24" s="144">
        <f>IF('Valori assoluti'!N24&gt;0,'Valori assoluti'!M24/'Valori assoluti'!N24*100,"-")</f>
        <v>0</v>
      </c>
      <c r="N24" s="145">
        <f>IF('Valori assoluti'!N24&gt;0,'Valori assoluti'!N24/'Valori assoluti'!N24*100,"-")</f>
        <v>100</v>
      </c>
      <c r="O24" s="116"/>
    </row>
    <row r="25" spans="1:15" ht="16.8" x14ac:dyDescent="0.3">
      <c r="A25" s="196"/>
      <c r="B25" s="193"/>
      <c r="C25" s="124" t="s">
        <v>169</v>
      </c>
      <c r="D25" s="143">
        <f>IF('Valori assoluti'!N25&gt;0,'Valori assoluti'!D25/'Valori assoluti'!N25*100,"-")</f>
        <v>0</v>
      </c>
      <c r="E25" s="144">
        <f>IF('Valori assoluti'!N25&gt;0,'Valori assoluti'!E25/'Valori assoluti'!N25*100,"-")</f>
        <v>50</v>
      </c>
      <c r="F25" s="144">
        <f>IF('Valori assoluti'!N25&gt;0,'Valori assoluti'!F25/'Valori assoluti'!N25*100,"-")</f>
        <v>0</v>
      </c>
      <c r="G25" s="144">
        <f>IF('Valori assoluti'!N25&gt;0,'Valori assoluti'!G25/'Valori assoluti'!N25*100,"-")</f>
        <v>0</v>
      </c>
      <c r="H25" s="144">
        <f>IF('Valori assoluti'!N25&gt;0,'Valori assoluti'!H25/'Valori assoluti'!N25*100,"-")</f>
        <v>0</v>
      </c>
      <c r="I25" s="144">
        <f>IF('Valori assoluti'!N25&gt;0,'Valori assoluti'!I25/'Valori assoluti'!N25*100,"-")</f>
        <v>0</v>
      </c>
      <c r="J25" s="144">
        <f>IF('Valori assoluti'!N25&gt;0,'Valori assoluti'!J25/'Valori assoluti'!N25*100,"-")</f>
        <v>0</v>
      </c>
      <c r="K25" s="144">
        <f>IF('Valori assoluti'!N25&gt;0,'Valori assoluti'!K25/'Valori assoluti'!N25*100,"-")</f>
        <v>0</v>
      </c>
      <c r="L25" s="144">
        <f>IF('Valori assoluti'!N25&gt;0,'Valori assoluti'!L25/'Valori assoluti'!N25*100,"-")</f>
        <v>0</v>
      </c>
      <c r="M25" s="144">
        <f>IF('Valori assoluti'!N25&gt;0,'Valori assoluti'!M25/'Valori assoluti'!N25*100,"-")</f>
        <v>50</v>
      </c>
      <c r="N25" s="145">
        <f>IF('Valori assoluti'!N25&gt;0,'Valori assoluti'!N25/'Valori assoluti'!N25*100,"-")</f>
        <v>100</v>
      </c>
      <c r="O25" s="116"/>
    </row>
    <row r="26" spans="1:15" ht="16.8" x14ac:dyDescent="0.3">
      <c r="A26" s="196"/>
      <c r="B26" s="193"/>
      <c r="C26" s="124" t="s">
        <v>170</v>
      </c>
      <c r="D26" s="143">
        <f>IF('Valori assoluti'!N26&gt;0,'Valori assoluti'!D26/'Valori assoluti'!N26*100,"-")</f>
        <v>0</v>
      </c>
      <c r="E26" s="144">
        <f>IF('Valori assoluti'!N26&gt;0,'Valori assoluti'!E26/'Valori assoluti'!N26*100,"-")</f>
        <v>66.666666666666657</v>
      </c>
      <c r="F26" s="144">
        <f>IF('Valori assoluti'!N26&gt;0,'Valori assoluti'!F26/'Valori assoluti'!N26*100,"-")</f>
        <v>0</v>
      </c>
      <c r="G26" s="144">
        <f>IF('Valori assoluti'!N26&gt;0,'Valori assoluti'!G26/'Valori assoluti'!N26*100,"-")</f>
        <v>6.666666666666667</v>
      </c>
      <c r="H26" s="144">
        <f>IF('Valori assoluti'!N26&gt;0,'Valori assoluti'!H26/'Valori assoluti'!N26*100,"-")</f>
        <v>0</v>
      </c>
      <c r="I26" s="144">
        <f>IF('Valori assoluti'!N26&gt;0,'Valori assoluti'!I26/'Valori assoluti'!N26*100,"-")</f>
        <v>6.666666666666667</v>
      </c>
      <c r="J26" s="144">
        <f>IF('Valori assoluti'!N26&gt;0,'Valori assoluti'!J26/'Valori assoluti'!N26*100,"-")</f>
        <v>6.666666666666667</v>
      </c>
      <c r="K26" s="144">
        <f>IF('Valori assoluti'!N26&gt;0,'Valori assoluti'!K26/'Valori assoluti'!N26*100,"-")</f>
        <v>13.333333333333334</v>
      </c>
      <c r="L26" s="144">
        <f>IF('Valori assoluti'!N26&gt;0,'Valori assoluti'!L26/'Valori assoluti'!N26*100,"-")</f>
        <v>0</v>
      </c>
      <c r="M26" s="144">
        <f>IF('Valori assoluti'!N26&gt;0,'Valori assoluti'!M26/'Valori assoluti'!N26*100,"-")</f>
        <v>0</v>
      </c>
      <c r="N26" s="145">
        <f>IF('Valori assoluti'!N26&gt;0,'Valori assoluti'!N26/'Valori assoluti'!N26*100,"-")</f>
        <v>100</v>
      </c>
      <c r="O26" s="116"/>
    </row>
    <row r="27" spans="1:15" x14ac:dyDescent="0.3">
      <c r="A27" s="196"/>
      <c r="B27" s="193"/>
      <c r="C27" s="124" t="s">
        <v>171</v>
      </c>
      <c r="D27" s="143">
        <f>IF('Valori assoluti'!N27&gt;0,'Valori assoluti'!D27/'Valori assoluti'!N27*100,"-")</f>
        <v>0</v>
      </c>
      <c r="E27" s="144">
        <f>IF('Valori assoluti'!N27&gt;0,'Valori assoluti'!E27/'Valori assoluti'!N27*100,"-")</f>
        <v>57.142857142857139</v>
      </c>
      <c r="F27" s="144">
        <f>IF('Valori assoluti'!N27&gt;0,'Valori assoluti'!F27/'Valori assoluti'!N27*100,"-")</f>
        <v>14.285714285714285</v>
      </c>
      <c r="G27" s="144">
        <f>IF('Valori assoluti'!N27&gt;0,'Valori assoluti'!G27/'Valori assoluti'!N27*100,"-")</f>
        <v>14.285714285714285</v>
      </c>
      <c r="H27" s="144">
        <f>IF('Valori assoluti'!N27&gt;0,'Valori assoluti'!H27/'Valori assoluti'!N27*100,"-")</f>
        <v>0</v>
      </c>
      <c r="I27" s="144">
        <f>IF('Valori assoluti'!N27&gt;0,'Valori assoluti'!I27/'Valori assoluti'!N27*100,"-")</f>
        <v>14.285714285714285</v>
      </c>
      <c r="J27" s="144">
        <f>IF('Valori assoluti'!N27&gt;0,'Valori assoluti'!J27/'Valori assoluti'!N27*100,"-")</f>
        <v>0</v>
      </c>
      <c r="K27" s="144">
        <f>IF('Valori assoluti'!N27&gt;0,'Valori assoluti'!K27/'Valori assoluti'!N27*100,"-")</f>
        <v>0</v>
      </c>
      <c r="L27" s="144">
        <f>IF('Valori assoluti'!N27&gt;0,'Valori assoluti'!L27/'Valori assoluti'!N27*100,"-")</f>
        <v>0</v>
      </c>
      <c r="M27" s="144">
        <f>IF('Valori assoluti'!N27&gt;0,'Valori assoluti'!M27/'Valori assoluti'!N27*100,"-")</f>
        <v>0</v>
      </c>
      <c r="N27" s="145">
        <f>IF('Valori assoluti'!N27&gt;0,'Valori assoluti'!N27/'Valori assoluti'!N27*100,"-")</f>
        <v>100</v>
      </c>
      <c r="O27" s="116"/>
    </row>
    <row r="28" spans="1:15" x14ac:dyDescent="0.3">
      <c r="A28" s="196"/>
      <c r="B28" s="193"/>
      <c r="C28" s="124" t="s">
        <v>172</v>
      </c>
      <c r="D28" s="143">
        <f>IF('Valori assoluti'!N28&gt;0,'Valori assoluti'!D28/'Valori assoluti'!N28*100,"-")</f>
        <v>0</v>
      </c>
      <c r="E28" s="144">
        <f>IF('Valori assoluti'!N28&gt;0,'Valori assoluti'!E28/'Valori assoluti'!N28*100,"-")</f>
        <v>68.75</v>
      </c>
      <c r="F28" s="144">
        <f>IF('Valori assoluti'!N28&gt;0,'Valori assoluti'!F28/'Valori assoluti'!N28*100,"-")</f>
        <v>25</v>
      </c>
      <c r="G28" s="144">
        <f>IF('Valori assoluti'!N28&gt;0,'Valori assoluti'!G28/'Valori assoluti'!N28*100,"-")</f>
        <v>0</v>
      </c>
      <c r="H28" s="144">
        <f>IF('Valori assoluti'!N28&gt;0,'Valori assoluti'!H28/'Valori assoluti'!N28*100,"-")</f>
        <v>0</v>
      </c>
      <c r="I28" s="144">
        <f>IF('Valori assoluti'!N28&gt;0,'Valori assoluti'!I28/'Valori assoluti'!N28*100,"-")</f>
        <v>0</v>
      </c>
      <c r="J28" s="144">
        <f>IF('Valori assoluti'!N28&gt;0,'Valori assoluti'!J28/'Valori assoluti'!N28*100,"-")</f>
        <v>0</v>
      </c>
      <c r="K28" s="144">
        <f>IF('Valori assoluti'!N28&gt;0,'Valori assoluti'!K28/'Valori assoluti'!N28*100,"-")</f>
        <v>0</v>
      </c>
      <c r="L28" s="144">
        <f>IF('Valori assoluti'!N28&gt;0,'Valori assoluti'!L28/'Valori assoluti'!N28*100,"-")</f>
        <v>0</v>
      </c>
      <c r="M28" s="144">
        <f>IF('Valori assoluti'!N28&gt;0,'Valori assoluti'!M28/'Valori assoluti'!N28*100,"-")</f>
        <v>6.25</v>
      </c>
      <c r="N28" s="145">
        <f>IF('Valori assoluti'!N28&gt;0,'Valori assoluti'!N28/'Valori assoluti'!N28*100,"-")</f>
        <v>100</v>
      </c>
      <c r="O28" s="116"/>
    </row>
    <row r="29" spans="1:15" x14ac:dyDescent="0.3">
      <c r="A29" s="196"/>
      <c r="B29" s="193"/>
      <c r="C29" s="124" t="s">
        <v>174</v>
      </c>
      <c r="D29" s="143">
        <f>IF('Valori assoluti'!N29&gt;0,'Valori assoluti'!D29/'Valori assoluti'!N29*100,"-")</f>
        <v>4</v>
      </c>
      <c r="E29" s="144">
        <f>IF('Valori assoluti'!N29&gt;0,'Valori assoluti'!E29/'Valori assoluti'!N29*100,"-")</f>
        <v>80</v>
      </c>
      <c r="F29" s="144">
        <f>IF('Valori assoluti'!N29&gt;0,'Valori assoluti'!F29/'Valori assoluti'!N29*100,"-")</f>
        <v>12</v>
      </c>
      <c r="G29" s="144">
        <f>IF('Valori assoluti'!N29&gt;0,'Valori assoluti'!G29/'Valori assoluti'!N29*100,"-")</f>
        <v>0</v>
      </c>
      <c r="H29" s="144">
        <f>IF('Valori assoluti'!N29&gt;0,'Valori assoluti'!H29/'Valori assoluti'!N29*100,"-")</f>
        <v>0</v>
      </c>
      <c r="I29" s="144">
        <f>IF('Valori assoluti'!N29&gt;0,'Valori assoluti'!I29/'Valori assoluti'!N29*100,"-")</f>
        <v>4</v>
      </c>
      <c r="J29" s="144">
        <f>IF('Valori assoluti'!N29&gt;0,'Valori assoluti'!J29/'Valori assoluti'!N29*100,"-")</f>
        <v>0</v>
      </c>
      <c r="K29" s="144">
        <f>IF('Valori assoluti'!N29&gt;0,'Valori assoluti'!K29/'Valori assoluti'!N29*100,"-")</f>
        <v>0</v>
      </c>
      <c r="L29" s="144">
        <f>IF('Valori assoluti'!N29&gt;0,'Valori assoluti'!L29/'Valori assoluti'!N29*100,"-")</f>
        <v>0</v>
      </c>
      <c r="M29" s="144">
        <f>IF('Valori assoluti'!N29&gt;0,'Valori assoluti'!M29/'Valori assoluti'!N29*100,"-")</f>
        <v>0</v>
      </c>
      <c r="N29" s="145">
        <f>IF('Valori assoluti'!N29&gt;0,'Valori assoluti'!N29/'Valori assoluti'!N29*100,"-")</f>
        <v>100</v>
      </c>
      <c r="O29" s="116"/>
    </row>
    <row r="30" spans="1:15" x14ac:dyDescent="0.3">
      <c r="A30" s="196"/>
      <c r="B30" s="193"/>
      <c r="C30" s="124" t="s">
        <v>175</v>
      </c>
      <c r="D30" s="143">
        <f>IF('Valori assoluti'!N30&gt;0,'Valori assoluti'!D30/'Valori assoluti'!N30*100,"-")</f>
        <v>0</v>
      </c>
      <c r="E30" s="144">
        <f>IF('Valori assoluti'!N30&gt;0,'Valori assoluti'!E30/'Valori assoluti'!N30*100,"-")</f>
        <v>80</v>
      </c>
      <c r="F30" s="144">
        <f>IF('Valori assoluti'!N30&gt;0,'Valori assoluti'!F30/'Valori assoluti'!N30*100,"-")</f>
        <v>0</v>
      </c>
      <c r="G30" s="144">
        <f>IF('Valori assoluti'!N30&gt;0,'Valori assoluti'!G30/'Valori assoluti'!N30*100,"-")</f>
        <v>0</v>
      </c>
      <c r="H30" s="144">
        <f>IF('Valori assoluti'!N30&gt;0,'Valori assoluti'!H30/'Valori assoluti'!N30*100,"-")</f>
        <v>0</v>
      </c>
      <c r="I30" s="144">
        <f>IF('Valori assoluti'!N30&gt;0,'Valori assoluti'!I30/'Valori assoluti'!N30*100,"-")</f>
        <v>0</v>
      </c>
      <c r="J30" s="144">
        <f>IF('Valori assoluti'!N30&gt;0,'Valori assoluti'!J30/'Valori assoluti'!N30*100,"-")</f>
        <v>0</v>
      </c>
      <c r="K30" s="144">
        <f>IF('Valori assoluti'!N30&gt;0,'Valori assoluti'!K30/'Valori assoluti'!N30*100,"-")</f>
        <v>10</v>
      </c>
      <c r="L30" s="144">
        <f>IF('Valori assoluti'!N30&gt;0,'Valori assoluti'!L30/'Valori assoluti'!N30*100,"-")</f>
        <v>10</v>
      </c>
      <c r="M30" s="144">
        <f>IF('Valori assoluti'!N30&gt;0,'Valori assoluti'!M30/'Valori assoluti'!N30*100,"-")</f>
        <v>0</v>
      </c>
      <c r="N30" s="145">
        <f>IF('Valori assoluti'!N30&gt;0,'Valori assoluti'!N30/'Valori assoluti'!N30*100,"-")</f>
        <v>100</v>
      </c>
      <c r="O30" s="116"/>
    </row>
    <row r="31" spans="1:15" x14ac:dyDescent="0.3">
      <c r="A31" s="196"/>
      <c r="B31" s="193"/>
      <c r="C31" s="124" t="s">
        <v>181</v>
      </c>
      <c r="D31" s="143">
        <f>IF('Valori assoluti'!N31&gt;0,'Valori assoluti'!D31/'Valori assoluti'!N31*100,"-")</f>
        <v>0</v>
      </c>
      <c r="E31" s="144">
        <f>IF('Valori assoluti'!N31&gt;0,'Valori assoluti'!E31/'Valori assoluti'!N31*100,"-")</f>
        <v>66.666666666666657</v>
      </c>
      <c r="F31" s="144">
        <f>IF('Valori assoluti'!N31&gt;0,'Valori assoluti'!F31/'Valori assoluti'!N31*100,"-")</f>
        <v>0</v>
      </c>
      <c r="G31" s="144">
        <f>IF('Valori assoluti'!N31&gt;0,'Valori assoluti'!G31/'Valori assoluti'!N31*100,"-")</f>
        <v>0</v>
      </c>
      <c r="H31" s="144">
        <f>IF('Valori assoluti'!N31&gt;0,'Valori assoluti'!H31/'Valori assoluti'!N31*100,"-")</f>
        <v>0</v>
      </c>
      <c r="I31" s="144">
        <f>IF('Valori assoluti'!N31&gt;0,'Valori assoluti'!I31/'Valori assoluti'!N31*100,"-")</f>
        <v>33.333333333333329</v>
      </c>
      <c r="J31" s="144">
        <f>IF('Valori assoluti'!N31&gt;0,'Valori assoluti'!J31/'Valori assoluti'!N31*100,"-")</f>
        <v>0</v>
      </c>
      <c r="K31" s="144">
        <f>IF('Valori assoluti'!N31&gt;0,'Valori assoluti'!K31/'Valori assoluti'!N31*100,"-")</f>
        <v>0</v>
      </c>
      <c r="L31" s="144">
        <f>IF('Valori assoluti'!N31&gt;0,'Valori assoluti'!L31/'Valori assoluti'!N31*100,"-")</f>
        <v>0</v>
      </c>
      <c r="M31" s="144">
        <f>IF('Valori assoluti'!N31&gt;0,'Valori assoluti'!M31/'Valori assoluti'!N31*100,"-")</f>
        <v>0</v>
      </c>
      <c r="N31" s="145">
        <f>IF('Valori assoluti'!N31&gt;0,'Valori assoluti'!N31/'Valori assoluti'!N31*100,"-")</f>
        <v>100</v>
      </c>
      <c r="O31" s="116"/>
    </row>
    <row r="32" spans="1:15" x14ac:dyDescent="0.3">
      <c r="A32" s="196"/>
      <c r="B32" s="193"/>
      <c r="C32" s="124" t="s">
        <v>182</v>
      </c>
      <c r="D32" s="143">
        <f>IF('Valori assoluti'!N32&gt;0,'Valori assoluti'!D32/'Valori assoluti'!N32*100,"-")</f>
        <v>0</v>
      </c>
      <c r="E32" s="144">
        <f>IF('Valori assoluti'!N32&gt;0,'Valori assoluti'!E32/'Valori assoluti'!N32*100,"-")</f>
        <v>75</v>
      </c>
      <c r="F32" s="144">
        <f>IF('Valori assoluti'!N32&gt;0,'Valori assoluti'!F32/'Valori assoluti'!N32*100,"-")</f>
        <v>0</v>
      </c>
      <c r="G32" s="144">
        <f>IF('Valori assoluti'!N32&gt;0,'Valori assoluti'!G32/'Valori assoluti'!N32*100,"-")</f>
        <v>12.5</v>
      </c>
      <c r="H32" s="144">
        <f>IF('Valori assoluti'!N32&gt;0,'Valori assoluti'!H32/'Valori assoluti'!N32*100,"-")</f>
        <v>0</v>
      </c>
      <c r="I32" s="144">
        <f>IF('Valori assoluti'!N32&gt;0,'Valori assoluti'!I32/'Valori assoluti'!N32*100,"-")</f>
        <v>12.5</v>
      </c>
      <c r="J32" s="144">
        <f>IF('Valori assoluti'!N32&gt;0,'Valori assoluti'!J32/'Valori assoluti'!N32*100,"-")</f>
        <v>0</v>
      </c>
      <c r="K32" s="144">
        <f>IF('Valori assoluti'!N32&gt;0,'Valori assoluti'!K32/'Valori assoluti'!N32*100,"-")</f>
        <v>0</v>
      </c>
      <c r="L32" s="144">
        <f>IF('Valori assoluti'!N32&gt;0,'Valori assoluti'!L32/'Valori assoluti'!N32*100,"-")</f>
        <v>0</v>
      </c>
      <c r="M32" s="144">
        <f>IF('Valori assoluti'!N32&gt;0,'Valori assoluti'!M32/'Valori assoluti'!N32*100,"-")</f>
        <v>0</v>
      </c>
      <c r="N32" s="145">
        <f>IF('Valori assoluti'!N32&gt;0,'Valori assoluti'!N32/'Valori assoluti'!N32*100,"-")</f>
        <v>100</v>
      </c>
      <c r="O32" s="116"/>
    </row>
    <row r="33" spans="1:15" x14ac:dyDescent="0.3">
      <c r="A33" s="196"/>
      <c r="B33" s="193"/>
      <c r="C33" s="124" t="s">
        <v>176</v>
      </c>
      <c r="D33" s="143">
        <f>IF('Valori assoluti'!N33&gt;0,'Valori assoluti'!D33/'Valori assoluti'!N33*100,"-")</f>
        <v>0</v>
      </c>
      <c r="E33" s="144">
        <f>IF('Valori assoluti'!N33&gt;0,'Valori assoluti'!E33/'Valori assoluti'!N33*100,"-")</f>
        <v>33.333333333333329</v>
      </c>
      <c r="F33" s="144">
        <f>IF('Valori assoluti'!N33&gt;0,'Valori assoluti'!F33/'Valori assoluti'!N33*100,"-")</f>
        <v>0</v>
      </c>
      <c r="G33" s="144">
        <f>IF('Valori assoluti'!N33&gt;0,'Valori assoluti'!G33/'Valori assoluti'!N33*100,"-")</f>
        <v>33.333333333333329</v>
      </c>
      <c r="H33" s="144">
        <f>IF('Valori assoluti'!N33&gt;0,'Valori assoluti'!H33/'Valori assoluti'!N33*100,"-")</f>
        <v>0</v>
      </c>
      <c r="I33" s="144">
        <f>IF('Valori assoluti'!N33&gt;0,'Valori assoluti'!I33/'Valori assoluti'!N33*100,"-")</f>
        <v>0</v>
      </c>
      <c r="J33" s="144">
        <f>IF('Valori assoluti'!N33&gt;0,'Valori assoluti'!J33/'Valori assoluti'!N33*100,"-")</f>
        <v>33.333333333333329</v>
      </c>
      <c r="K33" s="144">
        <f>IF('Valori assoluti'!N33&gt;0,'Valori assoluti'!K33/'Valori assoluti'!N33*100,"-")</f>
        <v>0</v>
      </c>
      <c r="L33" s="144">
        <f>IF('Valori assoluti'!N33&gt;0,'Valori assoluti'!L33/'Valori assoluti'!N33*100,"-")</f>
        <v>0</v>
      </c>
      <c r="M33" s="144">
        <f>IF('Valori assoluti'!N33&gt;0,'Valori assoluti'!M33/'Valori assoluti'!N33*100,"-")</f>
        <v>0</v>
      </c>
      <c r="N33" s="145">
        <f>IF('Valori assoluti'!N33&gt;0,'Valori assoluti'!N33/'Valori assoluti'!N33*100,"-")</f>
        <v>100</v>
      </c>
      <c r="O33" s="116"/>
    </row>
    <row r="34" spans="1:15" x14ac:dyDescent="0.3">
      <c r="A34" s="196"/>
      <c r="B34" s="193"/>
      <c r="C34" s="124" t="s">
        <v>177</v>
      </c>
      <c r="D34" s="143">
        <f>IF('Valori assoluti'!N34&gt;0,'Valori assoluti'!D34/'Valori assoluti'!N34*100,"-")</f>
        <v>0</v>
      </c>
      <c r="E34" s="144">
        <f>IF('Valori assoluti'!N34&gt;0,'Valori assoluti'!E34/'Valori assoluti'!N34*100,"-")</f>
        <v>81.25</v>
      </c>
      <c r="F34" s="144">
        <f>IF('Valori assoluti'!N34&gt;0,'Valori assoluti'!F34/'Valori assoluti'!N34*100,"-")</f>
        <v>0</v>
      </c>
      <c r="G34" s="144">
        <f>IF('Valori assoluti'!N34&gt;0,'Valori assoluti'!G34/'Valori assoluti'!N34*100,"-")</f>
        <v>6.25</v>
      </c>
      <c r="H34" s="144">
        <f>IF('Valori assoluti'!N34&gt;0,'Valori assoluti'!H34/'Valori assoluti'!N34*100,"-")</f>
        <v>6.25</v>
      </c>
      <c r="I34" s="144">
        <f>IF('Valori assoluti'!N34&gt;0,'Valori assoluti'!I34/'Valori assoluti'!N34*100,"-")</f>
        <v>0</v>
      </c>
      <c r="J34" s="144">
        <f>IF('Valori assoluti'!N34&gt;0,'Valori assoluti'!J34/'Valori assoluti'!N34*100,"-")</f>
        <v>0</v>
      </c>
      <c r="K34" s="144">
        <f>IF('Valori assoluti'!N34&gt;0,'Valori assoluti'!K34/'Valori assoluti'!N34*100,"-")</f>
        <v>0</v>
      </c>
      <c r="L34" s="144">
        <f>IF('Valori assoluti'!N34&gt;0,'Valori assoluti'!L34/'Valori assoluti'!N34*100,"-")</f>
        <v>6.25</v>
      </c>
      <c r="M34" s="144">
        <f>IF('Valori assoluti'!N34&gt;0,'Valori assoluti'!M34/'Valori assoluti'!N34*100,"-")</f>
        <v>0</v>
      </c>
      <c r="N34" s="145">
        <f>IF('Valori assoluti'!N34&gt;0,'Valori assoluti'!N34/'Valori assoluti'!N34*100,"-")</f>
        <v>100</v>
      </c>
      <c r="O34" s="116"/>
    </row>
    <row r="35" spans="1:15" x14ac:dyDescent="0.3">
      <c r="A35" s="196"/>
      <c r="B35" s="193"/>
      <c r="C35" s="160" t="s">
        <v>178</v>
      </c>
      <c r="D35" s="165">
        <f>IF('Valori assoluti'!N35&gt;0,'Valori assoluti'!D35/'Valori assoluti'!N35*100,"-")</f>
        <v>0</v>
      </c>
      <c r="E35" s="166">
        <f>IF('Valori assoluti'!N35&gt;0,'Valori assoluti'!E35/'Valori assoluti'!N35*100,"-")</f>
        <v>66.666666666666657</v>
      </c>
      <c r="F35" s="166">
        <f>IF('Valori assoluti'!N35&gt;0,'Valori assoluti'!F35/'Valori assoluti'!N35*100,"-")</f>
        <v>0</v>
      </c>
      <c r="G35" s="166">
        <f>IF('Valori assoluti'!N35&gt;0,'Valori assoluti'!G35/'Valori assoluti'!N35*100,"-")</f>
        <v>0</v>
      </c>
      <c r="H35" s="166">
        <f>IF('Valori assoluti'!N35&gt;0,'Valori assoluti'!H35/'Valori assoluti'!N35*100,"-")</f>
        <v>0</v>
      </c>
      <c r="I35" s="166">
        <f>IF('Valori assoluti'!N35&gt;0,'Valori assoluti'!I35/'Valori assoluti'!N35*100,"-")</f>
        <v>16.666666666666664</v>
      </c>
      <c r="J35" s="166">
        <f>IF('Valori assoluti'!N35&gt;0,'Valori assoluti'!J35/'Valori assoluti'!N35*100,"-")</f>
        <v>16.666666666666664</v>
      </c>
      <c r="K35" s="166">
        <f>IF('Valori assoluti'!N35&gt;0,'Valori assoluti'!K35/'Valori assoluti'!N35*100,"-")</f>
        <v>0</v>
      </c>
      <c r="L35" s="166">
        <f>IF('Valori assoluti'!N35&gt;0,'Valori assoluti'!L35/'Valori assoluti'!N35*100,"-")</f>
        <v>0</v>
      </c>
      <c r="M35" s="166">
        <f>IF('Valori assoluti'!N35&gt;0,'Valori assoluti'!M35/'Valori assoluti'!N35*100,"-")</f>
        <v>0</v>
      </c>
      <c r="N35" s="167">
        <f>IF('Valori assoluti'!N35&gt;0,'Valori assoluti'!N35/'Valori assoluti'!N35*100,"-")</f>
        <v>100</v>
      </c>
      <c r="O35" s="116"/>
    </row>
    <row r="36" spans="1:15" s="132" customFormat="1" x14ac:dyDescent="0.3">
      <c r="A36" s="197"/>
      <c r="B36" s="199" t="s">
        <v>36</v>
      </c>
      <c r="C36" s="200"/>
      <c r="D36" s="146">
        <f>IF('Valori assoluti'!N36&gt;0,'Valori assoluti'!D36/'Valori assoluti'!N36*100,"-")</f>
        <v>1.1049723756906076</v>
      </c>
      <c r="E36" s="147">
        <f>IF('Valori assoluti'!N36&gt;0,'Valori assoluti'!E36/'Valori assoluti'!N36*100,"-")</f>
        <v>71.270718232044189</v>
      </c>
      <c r="F36" s="147">
        <f>IF('Valori assoluti'!N36&gt;0,'Valori assoluti'!F36/'Valori assoluti'!N36*100,"-")</f>
        <v>9.94475138121547</v>
      </c>
      <c r="G36" s="147">
        <f>IF('Valori assoluti'!N36&gt;0,'Valori assoluti'!G36/'Valori assoluti'!N36*100,"-")</f>
        <v>3.867403314917127</v>
      </c>
      <c r="H36" s="147">
        <f>IF('Valori assoluti'!N36&gt;0,'Valori assoluti'!H36/'Valori assoluti'!N36*100,"-")</f>
        <v>1.6574585635359116</v>
      </c>
      <c r="I36" s="147">
        <f>IF('Valori assoluti'!N36&gt;0,'Valori assoluti'!I36/'Valori assoluti'!N36*100,"-")</f>
        <v>4.972375690607735</v>
      </c>
      <c r="J36" s="147">
        <f>IF('Valori assoluti'!N36&gt;0,'Valori assoluti'!J36/'Valori assoluti'!N36*100,"-")</f>
        <v>1.6574585635359116</v>
      </c>
      <c r="K36" s="147">
        <f>IF('Valori assoluti'!N36&gt;0,'Valori assoluti'!K36/'Valori assoluti'!N36*100,"-")</f>
        <v>2.7624309392265194</v>
      </c>
      <c r="L36" s="147">
        <f>IF('Valori assoluti'!N36&gt;0,'Valori assoluti'!L36/'Valori assoluti'!N36*100,"-")</f>
        <v>1.1049723756906076</v>
      </c>
      <c r="M36" s="147">
        <f>IF('Valori assoluti'!N36&gt;0,'Valori assoluti'!M36/'Valori assoluti'!N36*100,"-")</f>
        <v>1.6574585635359116</v>
      </c>
      <c r="N36" s="148">
        <f>IF('Valori assoluti'!N36&gt;0,'Valori assoluti'!N36/'Valori assoluti'!N36*100,"-")</f>
        <v>100</v>
      </c>
      <c r="O36" s="131"/>
    </row>
    <row r="37" spans="1:15" ht="14.4" customHeight="1" x14ac:dyDescent="0.3">
      <c r="A37" s="201" t="s">
        <v>183</v>
      </c>
      <c r="B37" s="202" t="s">
        <v>164</v>
      </c>
      <c r="C37" s="133" t="s">
        <v>165</v>
      </c>
      <c r="D37" s="149">
        <f>IF('Valori assoluti'!N37&gt;0,'Valori assoluti'!D37/'Valori assoluti'!N37*100,"-")</f>
        <v>0</v>
      </c>
      <c r="E37" s="150">
        <f>IF('Valori assoluti'!N37&gt;0,'Valori assoluti'!E37/'Valori assoluti'!N37*100,"-")</f>
        <v>52.941176470588239</v>
      </c>
      <c r="F37" s="150">
        <f>IF('Valori assoluti'!N37&gt;0,'Valori assoluti'!F37/'Valori assoluti'!N37*100,"-")</f>
        <v>5.8823529411764701</v>
      </c>
      <c r="G37" s="150">
        <f>IF('Valori assoluti'!N37&gt;0,'Valori assoluti'!G37/'Valori assoluti'!N37*100,"-")</f>
        <v>0</v>
      </c>
      <c r="H37" s="150">
        <f>IF('Valori assoluti'!N37&gt;0,'Valori assoluti'!H37/'Valori assoluti'!N37*100,"-")</f>
        <v>0</v>
      </c>
      <c r="I37" s="150">
        <f>IF('Valori assoluti'!N37&gt;0,'Valori assoluti'!I37/'Valori assoluti'!N37*100,"-")</f>
        <v>41.17647058823529</v>
      </c>
      <c r="J37" s="150">
        <f>IF('Valori assoluti'!N37&gt;0,'Valori assoluti'!J37/'Valori assoluti'!N37*100,"-")</f>
        <v>0</v>
      </c>
      <c r="K37" s="150">
        <f>IF('Valori assoluti'!N37&gt;0,'Valori assoluti'!K37/'Valori assoluti'!N37*100,"-")</f>
        <v>0</v>
      </c>
      <c r="L37" s="150">
        <f>IF('Valori assoluti'!N37&gt;0,'Valori assoluti'!L37/'Valori assoluti'!N37*100,"-")</f>
        <v>0</v>
      </c>
      <c r="M37" s="150">
        <f>IF('Valori assoluti'!N37&gt;0,'Valori assoluti'!M37/'Valori assoluti'!N37*100,"-")</f>
        <v>0</v>
      </c>
      <c r="N37" s="151">
        <f>IF('Valori assoluti'!N37&gt;0,'Valori assoluti'!N37/'Valori assoluti'!N37*100,"-")</f>
        <v>100</v>
      </c>
      <c r="O37" s="116"/>
    </row>
    <row r="38" spans="1:15" x14ac:dyDescent="0.3">
      <c r="A38" s="196"/>
      <c r="B38" s="193"/>
      <c r="C38" s="124" t="s">
        <v>166</v>
      </c>
      <c r="D38" s="143">
        <f>IF('Valori assoluti'!N38&gt;0,'Valori assoluti'!D38/'Valori assoluti'!N38*100,"-")</f>
        <v>0</v>
      </c>
      <c r="E38" s="144">
        <f>IF('Valori assoluti'!N38&gt;0,'Valori assoluti'!E38/'Valori assoluti'!N38*100,"-")</f>
        <v>58.333333333333336</v>
      </c>
      <c r="F38" s="144">
        <f>IF('Valori assoluti'!N38&gt;0,'Valori assoluti'!F38/'Valori assoluti'!N38*100,"-")</f>
        <v>16.666666666666664</v>
      </c>
      <c r="G38" s="144">
        <f>IF('Valori assoluti'!N38&gt;0,'Valori assoluti'!G38/'Valori assoluti'!N38*100,"-")</f>
        <v>25</v>
      </c>
      <c r="H38" s="144">
        <f>IF('Valori assoluti'!N38&gt;0,'Valori assoluti'!H38/'Valori assoluti'!N38*100,"-")</f>
        <v>0</v>
      </c>
      <c r="I38" s="144">
        <f>IF('Valori assoluti'!N38&gt;0,'Valori assoluti'!I38/'Valori assoluti'!N38*100,"-")</f>
        <v>0</v>
      </c>
      <c r="J38" s="144">
        <f>IF('Valori assoluti'!N38&gt;0,'Valori assoluti'!J38/'Valori assoluti'!N38*100,"-")</f>
        <v>0</v>
      </c>
      <c r="K38" s="144">
        <f>IF('Valori assoluti'!N38&gt;0,'Valori assoluti'!K38/'Valori assoluti'!N38*100,"-")</f>
        <v>0</v>
      </c>
      <c r="L38" s="144">
        <f>IF('Valori assoluti'!N38&gt;0,'Valori assoluti'!L38/'Valori assoluti'!N38*100,"-")</f>
        <v>0</v>
      </c>
      <c r="M38" s="144">
        <f>IF('Valori assoluti'!N38&gt;0,'Valori assoluti'!M38/'Valori assoluti'!N38*100,"-")</f>
        <v>0</v>
      </c>
      <c r="N38" s="145">
        <f>IF('Valori assoluti'!N38&gt;0,'Valori assoluti'!N38/'Valori assoluti'!N38*100,"-")</f>
        <v>100</v>
      </c>
      <c r="O38" s="116"/>
    </row>
    <row r="39" spans="1:15" x14ac:dyDescent="0.3">
      <c r="A39" s="196"/>
      <c r="B39" s="193"/>
      <c r="C39" s="124" t="s">
        <v>167</v>
      </c>
      <c r="D39" s="143">
        <f>IF('Valori assoluti'!N39&gt;0,'Valori assoluti'!D39/'Valori assoluti'!N39*100,"-")</f>
        <v>0</v>
      </c>
      <c r="E39" s="144">
        <f>IF('Valori assoluti'!N39&gt;0,'Valori assoluti'!E39/'Valori assoluti'!N39*100,"-")</f>
        <v>77.777777777777786</v>
      </c>
      <c r="F39" s="144">
        <f>IF('Valori assoluti'!N39&gt;0,'Valori assoluti'!F39/'Valori assoluti'!N39*100,"-")</f>
        <v>5.5555555555555554</v>
      </c>
      <c r="G39" s="144">
        <f>IF('Valori assoluti'!N39&gt;0,'Valori assoluti'!G39/'Valori assoluti'!N39*100,"-")</f>
        <v>2.7777777777777777</v>
      </c>
      <c r="H39" s="144">
        <f>IF('Valori assoluti'!N39&gt;0,'Valori assoluti'!H39/'Valori assoluti'!N39*100,"-")</f>
        <v>2.7777777777777777</v>
      </c>
      <c r="I39" s="144">
        <f>IF('Valori assoluti'!N39&gt;0,'Valori assoluti'!I39/'Valori assoluti'!N39*100,"-")</f>
        <v>2.7777777777777777</v>
      </c>
      <c r="J39" s="144">
        <f>IF('Valori assoluti'!N39&gt;0,'Valori assoluti'!J39/'Valori assoluti'!N39*100,"-")</f>
        <v>2.7777777777777777</v>
      </c>
      <c r="K39" s="144">
        <f>IF('Valori assoluti'!N39&gt;0,'Valori assoluti'!K39/'Valori assoluti'!N39*100,"-")</f>
        <v>2.7777777777777777</v>
      </c>
      <c r="L39" s="144">
        <f>IF('Valori assoluti'!N39&gt;0,'Valori assoluti'!L39/'Valori assoluti'!N39*100,"-")</f>
        <v>2.7777777777777777</v>
      </c>
      <c r="M39" s="144">
        <f>IF('Valori assoluti'!N39&gt;0,'Valori assoluti'!M39/'Valori assoluti'!N39*100,"-")</f>
        <v>0</v>
      </c>
      <c r="N39" s="145">
        <f>IF('Valori assoluti'!N39&gt;0,'Valori assoluti'!N39/'Valori assoluti'!N39*100,"-")</f>
        <v>100</v>
      </c>
      <c r="O39" s="116"/>
    </row>
    <row r="40" spans="1:15" ht="16.8" x14ac:dyDescent="0.3">
      <c r="A40" s="196"/>
      <c r="B40" s="193"/>
      <c r="C40" s="124" t="s">
        <v>180</v>
      </c>
      <c r="D40" s="143">
        <f>IF('Valori assoluti'!N40&gt;0,'Valori assoluti'!D40/'Valori assoluti'!N40*100,"-")</f>
        <v>0</v>
      </c>
      <c r="E40" s="144">
        <f>IF('Valori assoluti'!N40&gt;0,'Valori assoluti'!E40/'Valori assoluti'!N40*100,"-")</f>
        <v>33.333333333333329</v>
      </c>
      <c r="F40" s="144">
        <f>IF('Valori assoluti'!N40&gt;0,'Valori assoluti'!F40/'Valori assoluti'!N40*100,"-")</f>
        <v>0</v>
      </c>
      <c r="G40" s="144">
        <f>IF('Valori assoluti'!N40&gt;0,'Valori assoluti'!G40/'Valori assoluti'!N40*100,"-")</f>
        <v>0</v>
      </c>
      <c r="H40" s="144">
        <f>IF('Valori assoluti'!N40&gt;0,'Valori assoluti'!H40/'Valori assoluti'!N40*100,"-")</f>
        <v>0</v>
      </c>
      <c r="I40" s="144">
        <f>IF('Valori assoluti'!N40&gt;0,'Valori assoluti'!I40/'Valori assoluti'!N40*100,"-")</f>
        <v>33.333333333333329</v>
      </c>
      <c r="J40" s="144">
        <f>IF('Valori assoluti'!N40&gt;0,'Valori assoluti'!J40/'Valori assoluti'!N40*100,"-")</f>
        <v>33.333333333333329</v>
      </c>
      <c r="K40" s="144">
        <f>IF('Valori assoluti'!N40&gt;0,'Valori assoluti'!K40/'Valori assoluti'!N40*100,"-")</f>
        <v>0</v>
      </c>
      <c r="L40" s="144">
        <f>IF('Valori assoluti'!N40&gt;0,'Valori assoluti'!L40/'Valori assoluti'!N40*100,"-")</f>
        <v>0</v>
      </c>
      <c r="M40" s="144">
        <f>IF('Valori assoluti'!N40&gt;0,'Valori assoluti'!M40/'Valori assoluti'!N40*100,"-")</f>
        <v>0</v>
      </c>
      <c r="N40" s="145">
        <f>IF('Valori assoluti'!N40&gt;0,'Valori assoluti'!N40/'Valori assoluti'!N40*100,"-")</f>
        <v>100</v>
      </c>
      <c r="O40" s="116"/>
    </row>
    <row r="41" spans="1:15" x14ac:dyDescent="0.3">
      <c r="A41" s="196"/>
      <c r="B41" s="193"/>
      <c r="C41" s="124" t="s">
        <v>184</v>
      </c>
      <c r="D41" s="143">
        <f>IF('Valori assoluti'!N41&gt;0,'Valori assoluti'!D41/'Valori assoluti'!N41*100,"-")</f>
        <v>0</v>
      </c>
      <c r="E41" s="144">
        <f>IF('Valori assoluti'!N41&gt;0,'Valori assoluti'!E41/'Valori assoluti'!N41*100,"-")</f>
        <v>100</v>
      </c>
      <c r="F41" s="144">
        <f>IF('Valori assoluti'!N41&gt;0,'Valori assoluti'!F41/'Valori assoluti'!N41*100,"-")</f>
        <v>0</v>
      </c>
      <c r="G41" s="144">
        <f>IF('Valori assoluti'!N41&gt;0,'Valori assoluti'!G41/'Valori assoluti'!N41*100,"-")</f>
        <v>0</v>
      </c>
      <c r="H41" s="144">
        <f>IF('Valori assoluti'!N41&gt;0,'Valori assoluti'!H41/'Valori assoluti'!N41*100,"-")</f>
        <v>0</v>
      </c>
      <c r="I41" s="144">
        <f>IF('Valori assoluti'!N41&gt;0,'Valori assoluti'!I41/'Valori assoluti'!N41*100,"-")</f>
        <v>0</v>
      </c>
      <c r="J41" s="144">
        <f>IF('Valori assoluti'!N41&gt;0,'Valori assoluti'!J41/'Valori assoluti'!N41*100,"-")</f>
        <v>0</v>
      </c>
      <c r="K41" s="144">
        <f>IF('Valori assoluti'!N41&gt;0,'Valori assoluti'!K41/'Valori assoluti'!N41*100,"-")</f>
        <v>0</v>
      </c>
      <c r="L41" s="144">
        <f>IF('Valori assoluti'!N41&gt;0,'Valori assoluti'!L41/'Valori assoluti'!N41*100,"-")</f>
        <v>0</v>
      </c>
      <c r="M41" s="144">
        <f>IF('Valori assoluti'!N41&gt;0,'Valori assoluti'!M41/'Valori assoluti'!N41*100,"-")</f>
        <v>0</v>
      </c>
      <c r="N41" s="145">
        <f>IF('Valori assoluti'!N41&gt;0,'Valori assoluti'!N41/'Valori assoluti'!N41*100,"-")</f>
        <v>100</v>
      </c>
      <c r="O41" s="116"/>
    </row>
    <row r="42" spans="1:15" x14ac:dyDescent="0.3">
      <c r="A42" s="196"/>
      <c r="B42" s="193"/>
      <c r="C42" s="124" t="s">
        <v>168</v>
      </c>
      <c r="D42" s="143">
        <f>IF('Valori assoluti'!N42&gt;0,'Valori assoluti'!D42/'Valori assoluti'!N42*100,"-")</f>
        <v>0</v>
      </c>
      <c r="E42" s="144">
        <f>IF('Valori assoluti'!N42&gt;0,'Valori assoluti'!E42/'Valori assoluti'!N42*100,"-")</f>
        <v>54.54545454545454</v>
      </c>
      <c r="F42" s="144">
        <f>IF('Valori assoluti'!N42&gt;0,'Valori assoluti'!F42/'Valori assoluti'!N42*100,"-")</f>
        <v>0</v>
      </c>
      <c r="G42" s="144">
        <f>IF('Valori assoluti'!N42&gt;0,'Valori assoluti'!G42/'Valori assoluti'!N42*100,"-")</f>
        <v>9.0909090909090917</v>
      </c>
      <c r="H42" s="144">
        <f>IF('Valori assoluti'!N42&gt;0,'Valori assoluti'!H42/'Valori assoluti'!N42*100,"-")</f>
        <v>9.0909090909090917</v>
      </c>
      <c r="I42" s="144">
        <f>IF('Valori assoluti'!N42&gt;0,'Valori assoluti'!I42/'Valori assoluti'!N42*100,"-")</f>
        <v>9.0909090909090917</v>
      </c>
      <c r="J42" s="144">
        <f>IF('Valori assoluti'!N42&gt;0,'Valori assoluti'!J42/'Valori assoluti'!N42*100,"-")</f>
        <v>0</v>
      </c>
      <c r="K42" s="144">
        <f>IF('Valori assoluti'!N42&gt;0,'Valori assoluti'!K42/'Valori assoluti'!N42*100,"-")</f>
        <v>0</v>
      </c>
      <c r="L42" s="144">
        <f>IF('Valori assoluti'!N42&gt;0,'Valori assoluti'!L42/'Valori assoluti'!N42*100,"-")</f>
        <v>0</v>
      </c>
      <c r="M42" s="144">
        <f>IF('Valori assoluti'!N42&gt;0,'Valori assoluti'!M42/'Valori assoluti'!N42*100,"-")</f>
        <v>18.181818181818183</v>
      </c>
      <c r="N42" s="145">
        <f>IF('Valori assoluti'!N42&gt;0,'Valori assoluti'!N42/'Valori assoluti'!N42*100,"-")</f>
        <v>100</v>
      </c>
      <c r="O42" s="116"/>
    </row>
    <row r="43" spans="1:15" ht="16.8" x14ac:dyDescent="0.3">
      <c r="A43" s="196"/>
      <c r="B43" s="193"/>
      <c r="C43" s="124" t="s">
        <v>169</v>
      </c>
      <c r="D43" s="143">
        <f>IF('Valori assoluti'!N43&gt;0,'Valori assoluti'!D43/'Valori assoluti'!N43*100,"-")</f>
        <v>0</v>
      </c>
      <c r="E43" s="144">
        <f>IF('Valori assoluti'!N43&gt;0,'Valori assoluti'!E43/'Valori assoluti'!N43*100,"-")</f>
        <v>66.666666666666657</v>
      </c>
      <c r="F43" s="144">
        <f>IF('Valori assoluti'!N43&gt;0,'Valori assoluti'!F43/'Valori assoluti'!N43*100,"-")</f>
        <v>33.333333333333329</v>
      </c>
      <c r="G43" s="144">
        <f>IF('Valori assoluti'!N43&gt;0,'Valori assoluti'!G43/'Valori assoluti'!N43*100,"-")</f>
        <v>0</v>
      </c>
      <c r="H43" s="144">
        <f>IF('Valori assoluti'!N43&gt;0,'Valori assoluti'!H43/'Valori assoluti'!N43*100,"-")</f>
        <v>0</v>
      </c>
      <c r="I43" s="144">
        <f>IF('Valori assoluti'!N43&gt;0,'Valori assoluti'!I43/'Valori assoluti'!N43*100,"-")</f>
        <v>0</v>
      </c>
      <c r="J43" s="144">
        <f>IF('Valori assoluti'!N43&gt;0,'Valori assoluti'!J43/'Valori assoluti'!N43*100,"-")</f>
        <v>0</v>
      </c>
      <c r="K43" s="144">
        <f>IF('Valori assoluti'!N43&gt;0,'Valori assoluti'!K43/'Valori assoluti'!N43*100,"-")</f>
        <v>0</v>
      </c>
      <c r="L43" s="144">
        <f>IF('Valori assoluti'!N43&gt;0,'Valori assoluti'!L43/'Valori assoluti'!N43*100,"-")</f>
        <v>0</v>
      </c>
      <c r="M43" s="144">
        <f>IF('Valori assoluti'!N43&gt;0,'Valori assoluti'!M43/'Valori assoluti'!N43*100,"-")</f>
        <v>0</v>
      </c>
      <c r="N43" s="145">
        <f>IF('Valori assoluti'!N43&gt;0,'Valori assoluti'!N43/'Valori assoluti'!N43*100,"-")</f>
        <v>100</v>
      </c>
      <c r="O43" s="116"/>
    </row>
    <row r="44" spans="1:15" ht="16.8" x14ac:dyDescent="0.3">
      <c r="A44" s="196"/>
      <c r="B44" s="193"/>
      <c r="C44" s="124" t="s">
        <v>170</v>
      </c>
      <c r="D44" s="143">
        <f>IF('Valori assoluti'!N44&gt;0,'Valori assoluti'!D44/'Valori assoluti'!N44*100,"-")</f>
        <v>0</v>
      </c>
      <c r="E44" s="144">
        <f>IF('Valori assoluti'!N44&gt;0,'Valori assoluti'!E44/'Valori assoluti'!N44*100,"-")</f>
        <v>63.157894736842103</v>
      </c>
      <c r="F44" s="144">
        <f>IF('Valori assoluti'!N44&gt;0,'Valori assoluti'!F44/'Valori assoluti'!N44*100,"-")</f>
        <v>10.526315789473683</v>
      </c>
      <c r="G44" s="144">
        <f>IF('Valori assoluti'!N44&gt;0,'Valori assoluti'!G44/'Valori assoluti'!N44*100,"-")</f>
        <v>10.526315789473683</v>
      </c>
      <c r="H44" s="144">
        <f>IF('Valori assoluti'!N44&gt;0,'Valori assoluti'!H44/'Valori assoluti'!N44*100,"-")</f>
        <v>10.526315789473683</v>
      </c>
      <c r="I44" s="144">
        <f>IF('Valori assoluti'!N44&gt;0,'Valori assoluti'!I44/'Valori assoluti'!N44*100,"-")</f>
        <v>0</v>
      </c>
      <c r="J44" s="144">
        <f>IF('Valori assoluti'!N44&gt;0,'Valori assoluti'!J44/'Valori assoluti'!N44*100,"-")</f>
        <v>0</v>
      </c>
      <c r="K44" s="144">
        <f>IF('Valori assoluti'!N44&gt;0,'Valori assoluti'!K44/'Valori assoluti'!N44*100,"-")</f>
        <v>5.2631578947368416</v>
      </c>
      <c r="L44" s="144">
        <f>IF('Valori assoluti'!N44&gt;0,'Valori assoluti'!L44/'Valori assoluti'!N44*100,"-")</f>
        <v>0</v>
      </c>
      <c r="M44" s="144">
        <f>IF('Valori assoluti'!N44&gt;0,'Valori assoluti'!M44/'Valori assoluti'!N44*100,"-")</f>
        <v>0</v>
      </c>
      <c r="N44" s="145">
        <f>IF('Valori assoluti'!N44&gt;0,'Valori assoluti'!N44/'Valori assoluti'!N44*100,"-")</f>
        <v>100</v>
      </c>
      <c r="O44" s="116"/>
    </row>
    <row r="45" spans="1:15" x14ac:dyDescent="0.3">
      <c r="A45" s="196"/>
      <c r="B45" s="193"/>
      <c r="C45" s="124" t="s">
        <v>171</v>
      </c>
      <c r="D45" s="143">
        <f>IF('Valori assoluti'!N45&gt;0,'Valori assoluti'!D45/'Valori assoluti'!N45*100,"-")</f>
        <v>0</v>
      </c>
      <c r="E45" s="144">
        <f>IF('Valori assoluti'!N45&gt;0,'Valori assoluti'!E45/'Valori assoluti'!N45*100,"-")</f>
        <v>61.53846153846154</v>
      </c>
      <c r="F45" s="144">
        <f>IF('Valori assoluti'!N45&gt;0,'Valori assoluti'!F45/'Valori assoluti'!N45*100,"-")</f>
        <v>30.76923076923077</v>
      </c>
      <c r="G45" s="144">
        <f>IF('Valori assoluti'!N45&gt;0,'Valori assoluti'!G45/'Valori assoluti'!N45*100,"-")</f>
        <v>0</v>
      </c>
      <c r="H45" s="144">
        <f>IF('Valori assoluti'!N45&gt;0,'Valori assoluti'!H45/'Valori assoluti'!N45*100,"-")</f>
        <v>0</v>
      </c>
      <c r="I45" s="144">
        <f>IF('Valori assoluti'!N45&gt;0,'Valori assoluti'!I45/'Valori assoluti'!N45*100,"-")</f>
        <v>7.6923076923076925</v>
      </c>
      <c r="J45" s="144">
        <f>IF('Valori assoluti'!N45&gt;0,'Valori assoluti'!J45/'Valori assoluti'!N45*100,"-")</f>
        <v>0</v>
      </c>
      <c r="K45" s="144">
        <f>IF('Valori assoluti'!N45&gt;0,'Valori assoluti'!K45/'Valori assoluti'!N45*100,"-")</f>
        <v>0</v>
      </c>
      <c r="L45" s="144">
        <f>IF('Valori assoluti'!N45&gt;0,'Valori assoluti'!L45/'Valori assoluti'!N45*100,"-")</f>
        <v>0</v>
      </c>
      <c r="M45" s="144">
        <f>IF('Valori assoluti'!N45&gt;0,'Valori assoluti'!M45/'Valori assoluti'!N45*100,"-")</f>
        <v>0</v>
      </c>
      <c r="N45" s="145">
        <f>IF('Valori assoluti'!N45&gt;0,'Valori assoluti'!N45/'Valori assoluti'!N45*100,"-")</f>
        <v>100</v>
      </c>
      <c r="O45" s="116"/>
    </row>
    <row r="46" spans="1:15" x14ac:dyDescent="0.3">
      <c r="A46" s="196"/>
      <c r="B46" s="193"/>
      <c r="C46" s="124" t="s">
        <v>172</v>
      </c>
      <c r="D46" s="143">
        <f>IF('Valori assoluti'!N46&gt;0,'Valori assoluti'!D46/'Valori assoluti'!N46*100,"-")</f>
        <v>5.2631578947368416</v>
      </c>
      <c r="E46" s="144">
        <f>IF('Valori assoluti'!N46&gt;0,'Valori assoluti'!E46/'Valori assoluti'!N46*100,"-")</f>
        <v>57.894736842105267</v>
      </c>
      <c r="F46" s="144">
        <f>IF('Valori assoluti'!N46&gt;0,'Valori assoluti'!F46/'Valori assoluti'!N46*100,"-")</f>
        <v>10.526315789473683</v>
      </c>
      <c r="G46" s="144">
        <f>IF('Valori assoluti'!N46&gt;0,'Valori assoluti'!G46/'Valori assoluti'!N46*100,"-")</f>
        <v>0</v>
      </c>
      <c r="H46" s="144">
        <f>IF('Valori assoluti'!N46&gt;0,'Valori assoluti'!H46/'Valori assoluti'!N46*100,"-")</f>
        <v>0</v>
      </c>
      <c r="I46" s="144">
        <f>IF('Valori assoluti'!N46&gt;0,'Valori assoluti'!I46/'Valori assoluti'!N46*100,"-")</f>
        <v>10.526315789473683</v>
      </c>
      <c r="J46" s="144">
        <f>IF('Valori assoluti'!N46&gt;0,'Valori assoluti'!J46/'Valori assoluti'!N46*100,"-")</f>
        <v>0</v>
      </c>
      <c r="K46" s="144">
        <f>IF('Valori assoluti'!N46&gt;0,'Valori assoluti'!K46/'Valori assoluti'!N46*100,"-")</f>
        <v>5.2631578947368416</v>
      </c>
      <c r="L46" s="144">
        <f>IF('Valori assoluti'!N46&gt;0,'Valori assoluti'!L46/'Valori assoluti'!N46*100,"-")</f>
        <v>5.2631578947368416</v>
      </c>
      <c r="M46" s="144">
        <f>IF('Valori assoluti'!N46&gt;0,'Valori assoluti'!M46/'Valori assoluti'!N46*100,"-")</f>
        <v>5.2631578947368416</v>
      </c>
      <c r="N46" s="145">
        <f>IF('Valori assoluti'!N46&gt;0,'Valori assoluti'!N46/'Valori assoluti'!N46*100,"-")</f>
        <v>100</v>
      </c>
      <c r="O46" s="116"/>
    </row>
    <row r="47" spans="1:15" x14ac:dyDescent="0.3">
      <c r="A47" s="196"/>
      <c r="B47" s="193"/>
      <c r="C47" s="124" t="s">
        <v>173</v>
      </c>
      <c r="D47" s="143">
        <f>IF('Valori assoluti'!N47&gt;0,'Valori assoluti'!D47/'Valori assoluti'!N47*100,"-")</f>
        <v>25</v>
      </c>
      <c r="E47" s="144">
        <f>IF('Valori assoluti'!N47&gt;0,'Valori assoluti'!E47/'Valori assoluti'!N47*100,"-")</f>
        <v>75</v>
      </c>
      <c r="F47" s="144">
        <f>IF('Valori assoluti'!N47&gt;0,'Valori assoluti'!F47/'Valori assoluti'!N47*100,"-")</f>
        <v>0</v>
      </c>
      <c r="G47" s="144">
        <f>IF('Valori assoluti'!N47&gt;0,'Valori assoluti'!G47/'Valori assoluti'!N47*100,"-")</f>
        <v>0</v>
      </c>
      <c r="H47" s="144">
        <f>IF('Valori assoluti'!N47&gt;0,'Valori assoluti'!H47/'Valori assoluti'!N47*100,"-")</f>
        <v>0</v>
      </c>
      <c r="I47" s="144">
        <f>IF('Valori assoluti'!N47&gt;0,'Valori assoluti'!I47/'Valori assoluti'!N47*100,"-")</f>
        <v>0</v>
      </c>
      <c r="J47" s="144">
        <f>IF('Valori assoluti'!N47&gt;0,'Valori assoluti'!J47/'Valori assoluti'!N47*100,"-")</f>
        <v>0</v>
      </c>
      <c r="K47" s="144">
        <f>IF('Valori assoluti'!N47&gt;0,'Valori assoluti'!K47/'Valori assoluti'!N47*100,"-")</f>
        <v>0</v>
      </c>
      <c r="L47" s="144">
        <f>IF('Valori assoluti'!N47&gt;0,'Valori assoluti'!L47/'Valori assoluti'!N47*100,"-")</f>
        <v>0</v>
      </c>
      <c r="M47" s="144">
        <f>IF('Valori assoluti'!N47&gt;0,'Valori assoluti'!M47/'Valori assoluti'!N47*100,"-")</f>
        <v>0</v>
      </c>
      <c r="N47" s="145">
        <f>IF('Valori assoluti'!N47&gt;0,'Valori assoluti'!N47/'Valori assoluti'!N47*100,"-")</f>
        <v>100</v>
      </c>
      <c r="O47" s="116"/>
    </row>
    <row r="48" spans="1:15" x14ac:dyDescent="0.3">
      <c r="A48" s="196"/>
      <c r="B48" s="193"/>
      <c r="C48" s="124" t="s">
        <v>174</v>
      </c>
      <c r="D48" s="143">
        <f>IF('Valori assoluti'!N48&gt;0,'Valori assoluti'!D48/'Valori assoluti'!N48*100,"-")</f>
        <v>0</v>
      </c>
      <c r="E48" s="144">
        <f>IF('Valori assoluti'!N48&gt;0,'Valori assoluti'!E48/'Valori assoluti'!N48*100,"-")</f>
        <v>73.076923076923066</v>
      </c>
      <c r="F48" s="144">
        <f>IF('Valori assoluti'!N48&gt;0,'Valori assoluti'!F48/'Valori assoluti'!N48*100,"-")</f>
        <v>3.8461538461538463</v>
      </c>
      <c r="G48" s="144">
        <f>IF('Valori assoluti'!N48&gt;0,'Valori assoluti'!G48/'Valori assoluti'!N48*100,"-")</f>
        <v>7.6923076923076925</v>
      </c>
      <c r="H48" s="144">
        <f>IF('Valori assoluti'!N48&gt;0,'Valori assoluti'!H48/'Valori assoluti'!N48*100,"-")</f>
        <v>0</v>
      </c>
      <c r="I48" s="144">
        <f>IF('Valori assoluti'!N48&gt;0,'Valori assoluti'!I48/'Valori assoluti'!N48*100,"-")</f>
        <v>0</v>
      </c>
      <c r="J48" s="144">
        <f>IF('Valori assoluti'!N48&gt;0,'Valori assoluti'!J48/'Valori assoluti'!N48*100,"-")</f>
        <v>3.8461538461538463</v>
      </c>
      <c r="K48" s="144">
        <f>IF('Valori assoluti'!N48&gt;0,'Valori assoluti'!K48/'Valori assoluti'!N48*100,"-")</f>
        <v>7.6923076923076925</v>
      </c>
      <c r="L48" s="144">
        <f>IF('Valori assoluti'!N48&gt;0,'Valori assoluti'!L48/'Valori assoluti'!N48*100,"-")</f>
        <v>0</v>
      </c>
      <c r="M48" s="144">
        <f>IF('Valori assoluti'!N48&gt;0,'Valori assoluti'!M48/'Valori assoluti'!N48*100,"-")</f>
        <v>3.8461538461538463</v>
      </c>
      <c r="N48" s="145">
        <f>IF('Valori assoluti'!N48&gt;0,'Valori assoluti'!N48/'Valori assoluti'!N48*100,"-")</f>
        <v>100</v>
      </c>
      <c r="O48" s="116"/>
    </row>
    <row r="49" spans="1:15" x14ac:dyDescent="0.3">
      <c r="A49" s="196"/>
      <c r="B49" s="193"/>
      <c r="C49" s="124" t="s">
        <v>175</v>
      </c>
      <c r="D49" s="143">
        <f>IF('Valori assoluti'!N49&gt;0,'Valori assoluti'!D49/'Valori assoluti'!N49*100,"-")</f>
        <v>0</v>
      </c>
      <c r="E49" s="144">
        <f>IF('Valori assoluti'!N49&gt;0,'Valori assoluti'!E49/'Valori assoluti'!N49*100,"-")</f>
        <v>50</v>
      </c>
      <c r="F49" s="144">
        <f>IF('Valori assoluti'!N49&gt;0,'Valori assoluti'!F49/'Valori assoluti'!N49*100,"-")</f>
        <v>33.333333333333329</v>
      </c>
      <c r="G49" s="144">
        <f>IF('Valori assoluti'!N49&gt;0,'Valori assoluti'!G49/'Valori assoluti'!N49*100,"-")</f>
        <v>16.666666666666664</v>
      </c>
      <c r="H49" s="144">
        <f>IF('Valori assoluti'!N49&gt;0,'Valori assoluti'!H49/'Valori assoluti'!N49*100,"-")</f>
        <v>0</v>
      </c>
      <c r="I49" s="144">
        <f>IF('Valori assoluti'!N49&gt;0,'Valori assoluti'!I49/'Valori assoluti'!N49*100,"-")</f>
        <v>0</v>
      </c>
      <c r="J49" s="144">
        <f>IF('Valori assoluti'!N49&gt;0,'Valori assoluti'!J49/'Valori assoluti'!N49*100,"-")</f>
        <v>0</v>
      </c>
      <c r="K49" s="144">
        <f>IF('Valori assoluti'!N49&gt;0,'Valori assoluti'!K49/'Valori assoluti'!N49*100,"-")</f>
        <v>0</v>
      </c>
      <c r="L49" s="144">
        <f>IF('Valori assoluti'!N49&gt;0,'Valori assoluti'!L49/'Valori assoluti'!N49*100,"-")</f>
        <v>0</v>
      </c>
      <c r="M49" s="144">
        <f>IF('Valori assoluti'!N49&gt;0,'Valori assoluti'!M49/'Valori assoluti'!N49*100,"-")</f>
        <v>0</v>
      </c>
      <c r="N49" s="145">
        <f>IF('Valori assoluti'!N49&gt;0,'Valori assoluti'!N49/'Valori assoluti'!N49*100,"-")</f>
        <v>100</v>
      </c>
      <c r="O49" s="116"/>
    </row>
    <row r="50" spans="1:15" x14ac:dyDescent="0.3">
      <c r="A50" s="196"/>
      <c r="B50" s="193"/>
      <c r="C50" s="124" t="s">
        <v>181</v>
      </c>
      <c r="D50" s="143">
        <f>IF('Valori assoluti'!N50&gt;0,'Valori assoluti'!D50/'Valori assoluti'!N50*100,"-")</f>
        <v>0</v>
      </c>
      <c r="E50" s="144">
        <f>IF('Valori assoluti'!N50&gt;0,'Valori assoluti'!E50/'Valori assoluti'!N50*100,"-")</f>
        <v>50</v>
      </c>
      <c r="F50" s="144">
        <f>IF('Valori assoluti'!N50&gt;0,'Valori assoluti'!F50/'Valori assoluti'!N50*100,"-")</f>
        <v>25</v>
      </c>
      <c r="G50" s="144">
        <f>IF('Valori assoluti'!N50&gt;0,'Valori assoluti'!G50/'Valori assoluti'!N50*100,"-")</f>
        <v>25</v>
      </c>
      <c r="H50" s="144">
        <f>IF('Valori assoluti'!N50&gt;0,'Valori assoluti'!H50/'Valori assoluti'!N50*100,"-")</f>
        <v>0</v>
      </c>
      <c r="I50" s="144">
        <f>IF('Valori assoluti'!N50&gt;0,'Valori assoluti'!I50/'Valori assoluti'!N50*100,"-")</f>
        <v>0</v>
      </c>
      <c r="J50" s="144">
        <f>IF('Valori assoluti'!N50&gt;0,'Valori assoluti'!J50/'Valori assoluti'!N50*100,"-")</f>
        <v>0</v>
      </c>
      <c r="K50" s="144">
        <f>IF('Valori assoluti'!N50&gt;0,'Valori assoluti'!K50/'Valori assoluti'!N50*100,"-")</f>
        <v>0</v>
      </c>
      <c r="L50" s="144">
        <f>IF('Valori assoluti'!N50&gt;0,'Valori assoluti'!L50/'Valori assoluti'!N50*100,"-")</f>
        <v>0</v>
      </c>
      <c r="M50" s="144">
        <f>IF('Valori assoluti'!N50&gt;0,'Valori assoluti'!M50/'Valori assoluti'!N50*100,"-")</f>
        <v>0</v>
      </c>
      <c r="N50" s="145">
        <f>IF('Valori assoluti'!N50&gt;0,'Valori assoluti'!N50/'Valori assoluti'!N50*100,"-")</f>
        <v>100</v>
      </c>
      <c r="O50" s="116"/>
    </row>
    <row r="51" spans="1:15" x14ac:dyDescent="0.3">
      <c r="A51" s="196"/>
      <c r="B51" s="193"/>
      <c r="C51" s="124" t="s">
        <v>182</v>
      </c>
      <c r="D51" s="143">
        <f>IF('Valori assoluti'!N51&gt;0,'Valori assoluti'!D51/'Valori assoluti'!N51*100,"-")</f>
        <v>0</v>
      </c>
      <c r="E51" s="144">
        <f>IF('Valori assoluti'!N51&gt;0,'Valori assoluti'!E51/'Valori assoluti'!N51*100,"-")</f>
        <v>100</v>
      </c>
      <c r="F51" s="144">
        <f>IF('Valori assoluti'!N51&gt;0,'Valori assoluti'!F51/'Valori assoluti'!N51*100,"-")</f>
        <v>0</v>
      </c>
      <c r="G51" s="144">
        <f>IF('Valori assoluti'!N51&gt;0,'Valori assoluti'!G51/'Valori assoluti'!N51*100,"-")</f>
        <v>0</v>
      </c>
      <c r="H51" s="144">
        <f>IF('Valori assoluti'!N51&gt;0,'Valori assoluti'!H51/'Valori assoluti'!N51*100,"-")</f>
        <v>0</v>
      </c>
      <c r="I51" s="144">
        <f>IF('Valori assoluti'!N51&gt;0,'Valori assoluti'!I51/'Valori assoluti'!N51*100,"-")</f>
        <v>0</v>
      </c>
      <c r="J51" s="144">
        <f>IF('Valori assoluti'!N51&gt;0,'Valori assoluti'!J51/'Valori assoluti'!N51*100,"-")</f>
        <v>0</v>
      </c>
      <c r="K51" s="144">
        <f>IF('Valori assoluti'!N51&gt;0,'Valori assoluti'!K51/'Valori assoluti'!N51*100,"-")</f>
        <v>0</v>
      </c>
      <c r="L51" s="144">
        <f>IF('Valori assoluti'!N51&gt;0,'Valori assoluti'!L51/'Valori assoluti'!N51*100,"-")</f>
        <v>0</v>
      </c>
      <c r="M51" s="144">
        <f>IF('Valori assoluti'!N51&gt;0,'Valori assoluti'!M51/'Valori assoluti'!N51*100,"-")</f>
        <v>0</v>
      </c>
      <c r="N51" s="145">
        <f>IF('Valori assoluti'!N51&gt;0,'Valori assoluti'!N51/'Valori assoluti'!N51*100,"-")</f>
        <v>100</v>
      </c>
      <c r="O51" s="116"/>
    </row>
    <row r="52" spans="1:15" x14ac:dyDescent="0.3">
      <c r="A52" s="196"/>
      <c r="B52" s="193"/>
      <c r="C52" s="124" t="s">
        <v>185</v>
      </c>
      <c r="D52" s="143">
        <f>IF('Valori assoluti'!N52&gt;0,'Valori assoluti'!D52/'Valori assoluti'!N52*100,"-")</f>
        <v>0</v>
      </c>
      <c r="E52" s="144">
        <f>IF('Valori assoluti'!N52&gt;0,'Valori assoluti'!E52/'Valori assoluti'!N52*100,"-")</f>
        <v>33.333333333333329</v>
      </c>
      <c r="F52" s="144">
        <f>IF('Valori assoluti'!N52&gt;0,'Valori assoluti'!F52/'Valori assoluti'!N52*100,"-")</f>
        <v>0</v>
      </c>
      <c r="G52" s="144">
        <f>IF('Valori assoluti'!N52&gt;0,'Valori assoluti'!G52/'Valori assoluti'!N52*100,"-")</f>
        <v>0</v>
      </c>
      <c r="H52" s="144">
        <f>IF('Valori assoluti'!N52&gt;0,'Valori assoluti'!H52/'Valori assoluti'!N52*100,"-")</f>
        <v>0</v>
      </c>
      <c r="I52" s="144">
        <f>IF('Valori assoluti'!N52&gt;0,'Valori assoluti'!I52/'Valori assoluti'!N52*100,"-")</f>
        <v>33.333333333333329</v>
      </c>
      <c r="J52" s="144">
        <f>IF('Valori assoluti'!N52&gt;0,'Valori assoluti'!J52/'Valori assoluti'!N52*100,"-")</f>
        <v>33.333333333333329</v>
      </c>
      <c r="K52" s="144">
        <f>IF('Valori assoluti'!N52&gt;0,'Valori assoluti'!K52/'Valori assoluti'!N52*100,"-")</f>
        <v>0</v>
      </c>
      <c r="L52" s="144">
        <f>IF('Valori assoluti'!N52&gt;0,'Valori assoluti'!L52/'Valori assoluti'!N52*100,"-")</f>
        <v>0</v>
      </c>
      <c r="M52" s="144">
        <f>IF('Valori assoluti'!N52&gt;0,'Valori assoluti'!M52/'Valori assoluti'!N52*100,"-")</f>
        <v>0</v>
      </c>
      <c r="N52" s="145">
        <f>IF('Valori assoluti'!N52&gt;0,'Valori assoluti'!N52/'Valori assoluti'!N52*100,"-")</f>
        <v>100</v>
      </c>
      <c r="O52" s="116"/>
    </row>
    <row r="53" spans="1:15" x14ac:dyDescent="0.3">
      <c r="A53" s="196"/>
      <c r="B53" s="193"/>
      <c r="C53" s="124" t="s">
        <v>176</v>
      </c>
      <c r="D53" s="143">
        <f>IF('Valori assoluti'!N53&gt;0,'Valori assoluti'!D53/'Valori assoluti'!N53*100,"-")</f>
        <v>0</v>
      </c>
      <c r="E53" s="144">
        <f>IF('Valori assoluti'!N53&gt;0,'Valori assoluti'!E53/'Valori assoluti'!N53*100,"-")</f>
        <v>71.428571428571431</v>
      </c>
      <c r="F53" s="144">
        <f>IF('Valori assoluti'!N53&gt;0,'Valori assoluti'!F53/'Valori assoluti'!N53*100,"-")</f>
        <v>0</v>
      </c>
      <c r="G53" s="144">
        <f>IF('Valori assoluti'!N53&gt;0,'Valori assoluti'!G53/'Valori assoluti'!N53*100,"-")</f>
        <v>0</v>
      </c>
      <c r="H53" s="144">
        <f>IF('Valori assoluti'!N53&gt;0,'Valori assoluti'!H53/'Valori assoluti'!N53*100,"-")</f>
        <v>0</v>
      </c>
      <c r="I53" s="144">
        <f>IF('Valori assoluti'!N53&gt;0,'Valori assoluti'!I53/'Valori assoluti'!N53*100,"-")</f>
        <v>0</v>
      </c>
      <c r="J53" s="144">
        <f>IF('Valori assoluti'!N53&gt;0,'Valori assoluti'!J53/'Valori assoluti'!N53*100,"-")</f>
        <v>28.571428571428569</v>
      </c>
      <c r="K53" s="144">
        <f>IF('Valori assoluti'!N53&gt;0,'Valori assoluti'!K53/'Valori assoluti'!N53*100,"-")</f>
        <v>0</v>
      </c>
      <c r="L53" s="144">
        <f>IF('Valori assoluti'!N53&gt;0,'Valori assoluti'!L53/'Valori assoluti'!N53*100,"-")</f>
        <v>0</v>
      </c>
      <c r="M53" s="144">
        <f>IF('Valori assoluti'!N53&gt;0,'Valori assoluti'!M53/'Valori assoluti'!N53*100,"-")</f>
        <v>0</v>
      </c>
      <c r="N53" s="145">
        <f>IF('Valori assoluti'!N53&gt;0,'Valori assoluti'!N53/'Valori assoluti'!N53*100,"-")</f>
        <v>100</v>
      </c>
      <c r="O53" s="116"/>
    </row>
    <row r="54" spans="1:15" x14ac:dyDescent="0.3">
      <c r="A54" s="196"/>
      <c r="B54" s="193"/>
      <c r="C54" s="124" t="s">
        <v>177</v>
      </c>
      <c r="D54" s="143">
        <f>IF('Valori assoluti'!N54&gt;0,'Valori assoluti'!D54/'Valori assoluti'!N54*100,"-")</f>
        <v>0</v>
      </c>
      <c r="E54" s="144">
        <f>IF('Valori assoluti'!N54&gt;0,'Valori assoluti'!E54/'Valori assoluti'!N54*100,"-")</f>
        <v>76.923076923076934</v>
      </c>
      <c r="F54" s="144">
        <f>IF('Valori assoluti'!N54&gt;0,'Valori assoluti'!F54/'Valori assoluti'!N54*100,"-")</f>
        <v>7.6923076923076925</v>
      </c>
      <c r="G54" s="144">
        <f>IF('Valori assoluti'!N54&gt;0,'Valori assoluti'!G54/'Valori assoluti'!N54*100,"-")</f>
        <v>0</v>
      </c>
      <c r="H54" s="144">
        <f>IF('Valori assoluti'!N54&gt;0,'Valori assoluti'!H54/'Valori assoluti'!N54*100,"-")</f>
        <v>0</v>
      </c>
      <c r="I54" s="144">
        <f>IF('Valori assoluti'!N54&gt;0,'Valori assoluti'!I54/'Valori assoluti'!N54*100,"-")</f>
        <v>0</v>
      </c>
      <c r="J54" s="144">
        <f>IF('Valori assoluti'!N54&gt;0,'Valori assoluti'!J54/'Valori assoluti'!N54*100,"-")</f>
        <v>7.6923076923076925</v>
      </c>
      <c r="K54" s="144">
        <f>IF('Valori assoluti'!N54&gt;0,'Valori assoluti'!K54/'Valori assoluti'!N54*100,"-")</f>
        <v>0</v>
      </c>
      <c r="L54" s="144">
        <f>IF('Valori assoluti'!N54&gt;0,'Valori assoluti'!L54/'Valori assoluti'!N54*100,"-")</f>
        <v>7.6923076923076925</v>
      </c>
      <c r="M54" s="144">
        <f>IF('Valori assoluti'!N54&gt;0,'Valori assoluti'!M54/'Valori assoluti'!N54*100,"-")</f>
        <v>0</v>
      </c>
      <c r="N54" s="145">
        <f>IF('Valori assoluti'!N54&gt;0,'Valori assoluti'!N54/'Valori assoluti'!N54*100,"-")</f>
        <v>100</v>
      </c>
      <c r="O54" s="116"/>
    </row>
    <row r="55" spans="1:15" x14ac:dyDescent="0.3">
      <c r="A55" s="196"/>
      <c r="B55" s="193"/>
      <c r="C55" s="160" t="s">
        <v>178</v>
      </c>
      <c r="D55" s="165">
        <f>IF('Valori assoluti'!N55&gt;0,'Valori assoluti'!D55/'Valori assoluti'!N55*100,"-")</f>
        <v>0</v>
      </c>
      <c r="E55" s="166">
        <f>IF('Valori assoluti'!N55&gt;0,'Valori assoluti'!E55/'Valori assoluti'!N55*100,"-")</f>
        <v>66.666666666666657</v>
      </c>
      <c r="F55" s="166">
        <f>IF('Valori assoluti'!N55&gt;0,'Valori assoluti'!F55/'Valori assoluti'!N55*100,"-")</f>
        <v>0</v>
      </c>
      <c r="G55" s="166">
        <f>IF('Valori assoluti'!N55&gt;0,'Valori assoluti'!G55/'Valori assoluti'!N55*100,"-")</f>
        <v>33.333333333333329</v>
      </c>
      <c r="H55" s="166">
        <f>IF('Valori assoluti'!N55&gt;0,'Valori assoluti'!H55/'Valori assoluti'!N55*100,"-")</f>
        <v>0</v>
      </c>
      <c r="I55" s="166">
        <f>IF('Valori assoluti'!N55&gt;0,'Valori assoluti'!I55/'Valori assoluti'!N55*100,"-")</f>
        <v>0</v>
      </c>
      <c r="J55" s="166">
        <f>IF('Valori assoluti'!N55&gt;0,'Valori assoluti'!J55/'Valori assoluti'!N55*100,"-")</f>
        <v>0</v>
      </c>
      <c r="K55" s="166">
        <f>IF('Valori assoluti'!N55&gt;0,'Valori assoluti'!K55/'Valori assoluti'!N55*100,"-")</f>
        <v>0</v>
      </c>
      <c r="L55" s="166">
        <f>IF('Valori assoluti'!N55&gt;0,'Valori assoluti'!L55/'Valori assoluti'!N55*100,"-")</f>
        <v>0</v>
      </c>
      <c r="M55" s="166">
        <f>IF('Valori assoluti'!N55&gt;0,'Valori assoluti'!M55/'Valori assoluti'!N55*100,"-")</f>
        <v>0</v>
      </c>
      <c r="N55" s="167">
        <f>IF('Valori assoluti'!N55&gt;0,'Valori assoluti'!N55/'Valori assoluti'!N55*100,"-")</f>
        <v>100</v>
      </c>
      <c r="O55" s="116"/>
    </row>
    <row r="56" spans="1:15" s="132" customFormat="1" x14ac:dyDescent="0.3">
      <c r="A56" s="197"/>
      <c r="B56" s="199" t="s">
        <v>36</v>
      </c>
      <c r="C56" s="200"/>
      <c r="D56" s="146">
        <f>IF('Valori assoluti'!N56&gt;0,'Valori assoluti'!D56/'Valori assoluti'!N56*100,"-")</f>
        <v>0.97560975609756095</v>
      </c>
      <c r="E56" s="147">
        <f>IF('Valori assoluti'!N56&gt;0,'Valori assoluti'!E56/'Valori assoluti'!N56*100,"-")</f>
        <v>65.853658536585371</v>
      </c>
      <c r="F56" s="147">
        <f>IF('Valori assoluti'!N56&gt;0,'Valori assoluti'!F56/'Valori assoluti'!N56*100,"-")</f>
        <v>9.2682926829268286</v>
      </c>
      <c r="G56" s="147">
        <f>IF('Valori assoluti'!N56&gt;0,'Valori assoluti'!G56/'Valori assoluti'!N56*100,"-")</f>
        <v>5.8536585365853666</v>
      </c>
      <c r="H56" s="147">
        <f>IF('Valori assoluti'!N56&gt;0,'Valori assoluti'!H56/'Valori assoluti'!N56*100,"-")</f>
        <v>1.9512195121951219</v>
      </c>
      <c r="I56" s="147">
        <f>IF('Valori assoluti'!N56&gt;0,'Valori assoluti'!I56/'Valori assoluti'!N56*100,"-")</f>
        <v>6.8292682926829276</v>
      </c>
      <c r="J56" s="147">
        <f>IF('Valori assoluti'!N56&gt;0,'Valori assoluti'!J56/'Valori assoluti'!N56*100,"-")</f>
        <v>3.4146341463414638</v>
      </c>
      <c r="K56" s="147">
        <f>IF('Valori assoluti'!N56&gt;0,'Valori assoluti'!K56/'Valori assoluti'!N56*100,"-")</f>
        <v>2.4390243902439024</v>
      </c>
      <c r="L56" s="147">
        <f>IF('Valori assoluti'!N56&gt;0,'Valori assoluti'!L56/'Valori assoluti'!N56*100,"-")</f>
        <v>1.4634146341463417</v>
      </c>
      <c r="M56" s="147">
        <f>IF('Valori assoluti'!N56&gt;0,'Valori assoluti'!M56/'Valori assoluti'!N56*100,"-")</f>
        <v>1.9512195121951219</v>
      </c>
      <c r="N56" s="148">
        <f>IF('Valori assoluti'!N56&gt;0,'Valori assoluti'!N56/'Valori assoluti'!N56*100,"-")</f>
        <v>100</v>
      </c>
      <c r="O56" s="131"/>
    </row>
    <row r="57" spans="1:15" ht="14.4" customHeight="1" x14ac:dyDescent="0.3">
      <c r="A57" s="201" t="s">
        <v>186</v>
      </c>
      <c r="B57" s="202" t="s">
        <v>164</v>
      </c>
      <c r="C57" s="133" t="s">
        <v>165</v>
      </c>
      <c r="D57" s="149">
        <f>IF('Valori assoluti'!N57&gt;0,'Valori assoluti'!D57/'Valori assoluti'!N57*100,"-")</f>
        <v>0</v>
      </c>
      <c r="E57" s="150">
        <f>IF('Valori assoluti'!N57&gt;0,'Valori assoluti'!E57/'Valori assoluti'!N57*100,"-")</f>
        <v>44.444444444444443</v>
      </c>
      <c r="F57" s="150">
        <f>IF('Valori assoluti'!N57&gt;0,'Valori assoluti'!F57/'Valori assoluti'!N57*100,"-")</f>
        <v>33.333333333333329</v>
      </c>
      <c r="G57" s="150">
        <f>IF('Valori assoluti'!N57&gt;0,'Valori assoluti'!G57/'Valori assoluti'!N57*100,"-")</f>
        <v>11.111111111111111</v>
      </c>
      <c r="H57" s="150">
        <f>IF('Valori assoluti'!N57&gt;0,'Valori assoluti'!H57/'Valori assoluti'!N57*100,"-")</f>
        <v>0</v>
      </c>
      <c r="I57" s="150">
        <f>IF('Valori assoluti'!N57&gt;0,'Valori assoluti'!I57/'Valori assoluti'!N57*100,"-")</f>
        <v>0</v>
      </c>
      <c r="J57" s="150">
        <f>IF('Valori assoluti'!N57&gt;0,'Valori assoluti'!J57/'Valori assoluti'!N57*100,"-")</f>
        <v>0</v>
      </c>
      <c r="K57" s="150">
        <f>IF('Valori assoluti'!N57&gt;0,'Valori assoluti'!K57/'Valori assoluti'!N57*100,"-")</f>
        <v>11.111111111111111</v>
      </c>
      <c r="L57" s="150">
        <f>IF('Valori assoluti'!N57&gt;0,'Valori assoluti'!L57/'Valori assoluti'!N57*100,"-")</f>
        <v>0</v>
      </c>
      <c r="M57" s="150">
        <f>IF('Valori assoluti'!N57&gt;0,'Valori assoluti'!M57/'Valori assoluti'!N57*100,"-")</f>
        <v>0</v>
      </c>
      <c r="N57" s="151">
        <f>IF('Valori assoluti'!N57&gt;0,'Valori assoluti'!N57/'Valori assoluti'!N57*100,"-")</f>
        <v>100</v>
      </c>
      <c r="O57" s="116"/>
    </row>
    <row r="58" spans="1:15" x14ac:dyDescent="0.3">
      <c r="A58" s="196"/>
      <c r="B58" s="193"/>
      <c r="C58" s="124" t="s">
        <v>166</v>
      </c>
      <c r="D58" s="143">
        <f>IF('Valori assoluti'!N58&gt;0,'Valori assoluti'!D58/'Valori assoluti'!N58*100,"-")</f>
        <v>0</v>
      </c>
      <c r="E58" s="144">
        <f>IF('Valori assoluti'!N58&gt;0,'Valori assoluti'!E58/'Valori assoluti'!N58*100,"-")</f>
        <v>25</v>
      </c>
      <c r="F58" s="144">
        <f>IF('Valori assoluti'!N58&gt;0,'Valori assoluti'!F58/'Valori assoluti'!N58*100,"-")</f>
        <v>0</v>
      </c>
      <c r="G58" s="144">
        <f>IF('Valori assoluti'!N58&gt;0,'Valori assoluti'!G58/'Valori assoluti'!N58*100,"-")</f>
        <v>25</v>
      </c>
      <c r="H58" s="144">
        <f>IF('Valori assoluti'!N58&gt;0,'Valori assoluti'!H58/'Valori assoluti'!N58*100,"-")</f>
        <v>0</v>
      </c>
      <c r="I58" s="144">
        <f>IF('Valori assoluti'!N58&gt;0,'Valori assoluti'!I58/'Valori assoluti'!N58*100,"-")</f>
        <v>0</v>
      </c>
      <c r="J58" s="144">
        <f>IF('Valori assoluti'!N58&gt;0,'Valori assoluti'!J58/'Valori assoluti'!N58*100,"-")</f>
        <v>0</v>
      </c>
      <c r="K58" s="144">
        <f>IF('Valori assoluti'!N58&gt;0,'Valori assoluti'!K58/'Valori assoluti'!N58*100,"-")</f>
        <v>50</v>
      </c>
      <c r="L58" s="144">
        <f>IF('Valori assoluti'!N58&gt;0,'Valori assoluti'!L58/'Valori assoluti'!N58*100,"-")</f>
        <v>0</v>
      </c>
      <c r="M58" s="144">
        <f>IF('Valori assoluti'!N58&gt;0,'Valori assoluti'!M58/'Valori assoluti'!N58*100,"-")</f>
        <v>0</v>
      </c>
      <c r="N58" s="145">
        <f>IF('Valori assoluti'!N58&gt;0,'Valori assoluti'!N58/'Valori assoluti'!N58*100,"-")</f>
        <v>100</v>
      </c>
      <c r="O58" s="116"/>
    </row>
    <row r="59" spans="1:15" x14ac:dyDescent="0.3">
      <c r="A59" s="196"/>
      <c r="B59" s="193"/>
      <c r="C59" s="124" t="s">
        <v>167</v>
      </c>
      <c r="D59" s="143">
        <f>IF('Valori assoluti'!N59&gt;0,'Valori assoluti'!D59/'Valori assoluti'!N59*100,"-")</f>
        <v>0</v>
      </c>
      <c r="E59" s="144">
        <f>IF('Valori assoluti'!N59&gt;0,'Valori assoluti'!E59/'Valori assoluti'!N59*100,"-")</f>
        <v>44</v>
      </c>
      <c r="F59" s="144">
        <f>IF('Valori assoluti'!N59&gt;0,'Valori assoluti'!F59/'Valori assoluti'!N59*100,"-")</f>
        <v>4</v>
      </c>
      <c r="G59" s="144">
        <f>IF('Valori assoluti'!N59&gt;0,'Valori assoluti'!G59/'Valori assoluti'!N59*100,"-")</f>
        <v>0</v>
      </c>
      <c r="H59" s="144">
        <f>IF('Valori assoluti'!N59&gt;0,'Valori assoluti'!H59/'Valori assoluti'!N59*100,"-")</f>
        <v>4</v>
      </c>
      <c r="I59" s="144">
        <f>IF('Valori assoluti'!N59&gt;0,'Valori assoluti'!I59/'Valori assoluti'!N59*100,"-")</f>
        <v>36</v>
      </c>
      <c r="J59" s="144">
        <f>IF('Valori assoluti'!N59&gt;0,'Valori assoluti'!J59/'Valori assoluti'!N59*100,"-")</f>
        <v>0</v>
      </c>
      <c r="K59" s="144">
        <f>IF('Valori assoluti'!N59&gt;0,'Valori assoluti'!K59/'Valori assoluti'!N59*100,"-")</f>
        <v>8</v>
      </c>
      <c r="L59" s="144">
        <f>IF('Valori assoluti'!N59&gt;0,'Valori assoluti'!L59/'Valori assoluti'!N59*100,"-")</f>
        <v>4</v>
      </c>
      <c r="M59" s="144">
        <f>IF('Valori assoluti'!N59&gt;0,'Valori assoluti'!M59/'Valori assoluti'!N59*100,"-")</f>
        <v>0</v>
      </c>
      <c r="N59" s="145">
        <f>IF('Valori assoluti'!N59&gt;0,'Valori assoluti'!N59/'Valori assoluti'!N59*100,"-")</f>
        <v>100</v>
      </c>
      <c r="O59" s="116"/>
    </row>
    <row r="60" spans="1:15" x14ac:dyDescent="0.3">
      <c r="A60" s="196"/>
      <c r="B60" s="193"/>
      <c r="C60" s="124" t="s">
        <v>168</v>
      </c>
      <c r="D60" s="143">
        <f>IF('Valori assoluti'!N60&gt;0,'Valori assoluti'!D60/'Valori assoluti'!N60*100,"-")</f>
        <v>0</v>
      </c>
      <c r="E60" s="144">
        <f>IF('Valori assoluti'!N60&gt;0,'Valori assoluti'!E60/'Valori assoluti'!N60*100,"-")</f>
        <v>44.444444444444443</v>
      </c>
      <c r="F60" s="144">
        <f>IF('Valori assoluti'!N60&gt;0,'Valori assoluti'!F60/'Valori assoluti'!N60*100,"-")</f>
        <v>22.222222222222221</v>
      </c>
      <c r="G60" s="144">
        <f>IF('Valori assoluti'!N60&gt;0,'Valori assoluti'!G60/'Valori assoluti'!N60*100,"-")</f>
        <v>11.111111111111111</v>
      </c>
      <c r="H60" s="144">
        <f>IF('Valori assoluti'!N60&gt;0,'Valori assoluti'!H60/'Valori assoluti'!N60*100,"-")</f>
        <v>0</v>
      </c>
      <c r="I60" s="144">
        <f>IF('Valori assoluti'!N60&gt;0,'Valori assoluti'!I60/'Valori assoluti'!N60*100,"-")</f>
        <v>11.111111111111111</v>
      </c>
      <c r="J60" s="144">
        <f>IF('Valori assoluti'!N60&gt;0,'Valori assoluti'!J60/'Valori assoluti'!N60*100,"-")</f>
        <v>0</v>
      </c>
      <c r="K60" s="144">
        <f>IF('Valori assoluti'!N60&gt;0,'Valori assoluti'!K60/'Valori assoluti'!N60*100,"-")</f>
        <v>11.111111111111111</v>
      </c>
      <c r="L60" s="144">
        <f>IF('Valori assoluti'!N60&gt;0,'Valori assoluti'!L60/'Valori assoluti'!N60*100,"-")</f>
        <v>0</v>
      </c>
      <c r="M60" s="144">
        <f>IF('Valori assoluti'!N60&gt;0,'Valori assoluti'!M60/'Valori assoluti'!N60*100,"-")</f>
        <v>0</v>
      </c>
      <c r="N60" s="145">
        <f>IF('Valori assoluti'!N60&gt;0,'Valori assoluti'!N60/'Valori assoluti'!N60*100,"-")</f>
        <v>100</v>
      </c>
      <c r="O60" s="116"/>
    </row>
    <row r="61" spans="1:15" ht="16.8" x14ac:dyDescent="0.3">
      <c r="A61" s="196"/>
      <c r="B61" s="193"/>
      <c r="C61" s="124" t="s">
        <v>169</v>
      </c>
      <c r="D61" s="143">
        <f>IF('Valori assoluti'!N61&gt;0,'Valori assoluti'!D61/'Valori assoluti'!N61*100,"-")</f>
        <v>0</v>
      </c>
      <c r="E61" s="144">
        <f>IF('Valori assoluti'!N61&gt;0,'Valori assoluti'!E61/'Valori assoluti'!N61*100,"-")</f>
        <v>0</v>
      </c>
      <c r="F61" s="144">
        <f>IF('Valori assoluti'!N61&gt;0,'Valori assoluti'!F61/'Valori assoluti'!N61*100,"-")</f>
        <v>100</v>
      </c>
      <c r="G61" s="144">
        <f>IF('Valori assoluti'!N61&gt;0,'Valori assoluti'!G61/'Valori assoluti'!N61*100,"-")</f>
        <v>0</v>
      </c>
      <c r="H61" s="144">
        <f>IF('Valori assoluti'!N61&gt;0,'Valori assoluti'!H61/'Valori assoluti'!N61*100,"-")</f>
        <v>0</v>
      </c>
      <c r="I61" s="144">
        <f>IF('Valori assoluti'!N61&gt;0,'Valori assoluti'!I61/'Valori assoluti'!N61*100,"-")</f>
        <v>0</v>
      </c>
      <c r="J61" s="144">
        <f>IF('Valori assoluti'!N61&gt;0,'Valori assoluti'!J61/'Valori assoluti'!N61*100,"-")</f>
        <v>0</v>
      </c>
      <c r="K61" s="144">
        <f>IF('Valori assoluti'!N61&gt;0,'Valori assoluti'!K61/'Valori assoluti'!N61*100,"-")</f>
        <v>0</v>
      </c>
      <c r="L61" s="144">
        <f>IF('Valori assoluti'!N61&gt;0,'Valori assoluti'!L61/'Valori assoluti'!N61*100,"-")</f>
        <v>0</v>
      </c>
      <c r="M61" s="144">
        <f>IF('Valori assoluti'!N61&gt;0,'Valori assoluti'!M61/'Valori assoluti'!N61*100,"-")</f>
        <v>0</v>
      </c>
      <c r="N61" s="145">
        <f>IF('Valori assoluti'!N61&gt;0,'Valori assoluti'!N61/'Valori assoluti'!N61*100,"-")</f>
        <v>100</v>
      </c>
      <c r="O61" s="116"/>
    </row>
    <row r="62" spans="1:15" ht="16.8" x14ac:dyDescent="0.3">
      <c r="A62" s="196"/>
      <c r="B62" s="193"/>
      <c r="C62" s="124" t="s">
        <v>170</v>
      </c>
      <c r="D62" s="143">
        <f>IF('Valori assoluti'!N62&gt;0,'Valori assoluti'!D62/'Valori assoluti'!N62*100,"-")</f>
        <v>0</v>
      </c>
      <c r="E62" s="144">
        <f>IF('Valori assoluti'!N62&gt;0,'Valori assoluti'!E62/'Valori assoluti'!N62*100,"-")</f>
        <v>60</v>
      </c>
      <c r="F62" s="144">
        <f>IF('Valori assoluti'!N62&gt;0,'Valori assoluti'!F62/'Valori assoluti'!N62*100,"-")</f>
        <v>0</v>
      </c>
      <c r="G62" s="144">
        <f>IF('Valori assoluti'!N62&gt;0,'Valori assoluti'!G62/'Valori assoluti'!N62*100,"-")</f>
        <v>0</v>
      </c>
      <c r="H62" s="144">
        <f>IF('Valori assoluti'!N62&gt;0,'Valori assoluti'!H62/'Valori assoluti'!N62*100,"-")</f>
        <v>0</v>
      </c>
      <c r="I62" s="144">
        <f>IF('Valori assoluti'!N62&gt;0,'Valori assoluti'!I62/'Valori assoluti'!N62*100,"-")</f>
        <v>10</v>
      </c>
      <c r="J62" s="144">
        <f>IF('Valori assoluti'!N62&gt;0,'Valori assoluti'!J62/'Valori assoluti'!N62*100,"-")</f>
        <v>10</v>
      </c>
      <c r="K62" s="144">
        <f>IF('Valori assoluti'!N62&gt;0,'Valori assoluti'!K62/'Valori assoluti'!N62*100,"-")</f>
        <v>20</v>
      </c>
      <c r="L62" s="144">
        <f>IF('Valori assoluti'!N62&gt;0,'Valori assoluti'!L62/'Valori assoluti'!N62*100,"-")</f>
        <v>0</v>
      </c>
      <c r="M62" s="144">
        <f>IF('Valori assoluti'!N62&gt;0,'Valori assoluti'!M62/'Valori assoluti'!N62*100,"-")</f>
        <v>0</v>
      </c>
      <c r="N62" s="145">
        <f>IF('Valori assoluti'!N62&gt;0,'Valori assoluti'!N62/'Valori assoluti'!N62*100,"-")</f>
        <v>100</v>
      </c>
      <c r="O62" s="116"/>
    </row>
    <row r="63" spans="1:15" x14ac:dyDescent="0.3">
      <c r="A63" s="196"/>
      <c r="B63" s="193"/>
      <c r="C63" s="124" t="s">
        <v>171</v>
      </c>
      <c r="D63" s="143">
        <f>IF('Valori assoluti'!N63&gt;0,'Valori assoluti'!D63/'Valori assoluti'!N63*100,"-")</f>
        <v>0</v>
      </c>
      <c r="E63" s="144">
        <f>IF('Valori assoluti'!N63&gt;0,'Valori assoluti'!E63/'Valori assoluti'!N63*100,"-")</f>
        <v>80</v>
      </c>
      <c r="F63" s="144">
        <f>IF('Valori assoluti'!N63&gt;0,'Valori assoluti'!F63/'Valori assoluti'!N63*100,"-")</f>
        <v>20</v>
      </c>
      <c r="G63" s="144">
        <f>IF('Valori assoluti'!N63&gt;0,'Valori assoluti'!G63/'Valori assoluti'!N63*100,"-")</f>
        <v>0</v>
      </c>
      <c r="H63" s="144">
        <f>IF('Valori assoluti'!N63&gt;0,'Valori assoluti'!H63/'Valori assoluti'!N63*100,"-")</f>
        <v>0</v>
      </c>
      <c r="I63" s="144">
        <f>IF('Valori assoluti'!N63&gt;0,'Valori assoluti'!I63/'Valori assoluti'!N63*100,"-")</f>
        <v>0</v>
      </c>
      <c r="J63" s="144">
        <f>IF('Valori assoluti'!N63&gt;0,'Valori assoluti'!J63/'Valori assoluti'!N63*100,"-")</f>
        <v>0</v>
      </c>
      <c r="K63" s="144">
        <f>IF('Valori assoluti'!N63&gt;0,'Valori assoluti'!K63/'Valori assoluti'!N63*100,"-")</f>
        <v>0</v>
      </c>
      <c r="L63" s="144">
        <f>IF('Valori assoluti'!N63&gt;0,'Valori assoluti'!L63/'Valori assoluti'!N63*100,"-")</f>
        <v>0</v>
      </c>
      <c r="M63" s="144">
        <f>IF('Valori assoluti'!N63&gt;0,'Valori assoluti'!M63/'Valori assoluti'!N63*100,"-")</f>
        <v>0</v>
      </c>
      <c r="N63" s="145">
        <f>IF('Valori assoluti'!N63&gt;0,'Valori assoluti'!N63/'Valori assoluti'!N63*100,"-")</f>
        <v>100</v>
      </c>
      <c r="O63" s="116"/>
    </row>
    <row r="64" spans="1:15" x14ac:dyDescent="0.3">
      <c r="A64" s="196"/>
      <c r="B64" s="193"/>
      <c r="C64" s="124" t="s">
        <v>172</v>
      </c>
      <c r="D64" s="143">
        <f>IF('Valori assoluti'!N64&gt;0,'Valori assoluti'!D64/'Valori assoluti'!N64*100,"-")</f>
        <v>22.222222222222221</v>
      </c>
      <c r="E64" s="144">
        <f>IF('Valori assoluti'!N64&gt;0,'Valori assoluti'!E64/'Valori assoluti'!N64*100,"-")</f>
        <v>44.444444444444443</v>
      </c>
      <c r="F64" s="144">
        <f>IF('Valori assoluti'!N64&gt;0,'Valori assoluti'!F64/'Valori assoluti'!N64*100,"-")</f>
        <v>11.111111111111111</v>
      </c>
      <c r="G64" s="144">
        <f>IF('Valori assoluti'!N64&gt;0,'Valori assoluti'!G64/'Valori assoluti'!N64*100,"-")</f>
        <v>0</v>
      </c>
      <c r="H64" s="144">
        <f>IF('Valori assoluti'!N64&gt;0,'Valori assoluti'!H64/'Valori assoluti'!N64*100,"-")</f>
        <v>0</v>
      </c>
      <c r="I64" s="144">
        <f>IF('Valori assoluti'!N64&gt;0,'Valori assoluti'!I64/'Valori assoluti'!N64*100,"-")</f>
        <v>22.222222222222221</v>
      </c>
      <c r="J64" s="144">
        <f>IF('Valori assoluti'!N64&gt;0,'Valori assoluti'!J64/'Valori assoluti'!N64*100,"-")</f>
        <v>0</v>
      </c>
      <c r="K64" s="144">
        <f>IF('Valori assoluti'!N64&gt;0,'Valori assoluti'!K64/'Valori assoluti'!N64*100,"-")</f>
        <v>0</v>
      </c>
      <c r="L64" s="144">
        <f>IF('Valori assoluti'!N64&gt;0,'Valori assoluti'!L64/'Valori assoluti'!N64*100,"-")</f>
        <v>0</v>
      </c>
      <c r="M64" s="144">
        <f>IF('Valori assoluti'!N64&gt;0,'Valori assoluti'!M64/'Valori assoluti'!N64*100,"-")</f>
        <v>0</v>
      </c>
      <c r="N64" s="145">
        <f>IF('Valori assoluti'!N64&gt;0,'Valori assoluti'!N64/'Valori assoluti'!N64*100,"-")</f>
        <v>100</v>
      </c>
      <c r="O64" s="116"/>
    </row>
    <row r="65" spans="1:15" x14ac:dyDescent="0.3">
      <c r="A65" s="196"/>
      <c r="B65" s="193"/>
      <c r="C65" s="124" t="s">
        <v>173</v>
      </c>
      <c r="D65" s="143">
        <f>IF('Valori assoluti'!N65&gt;0,'Valori assoluti'!D65/'Valori assoluti'!N65*100,"-")</f>
        <v>33.333333333333329</v>
      </c>
      <c r="E65" s="144">
        <f>IF('Valori assoluti'!N65&gt;0,'Valori assoluti'!E65/'Valori assoluti'!N65*100,"-")</f>
        <v>33.333333333333329</v>
      </c>
      <c r="F65" s="144">
        <f>IF('Valori assoluti'!N65&gt;0,'Valori assoluti'!F65/'Valori assoluti'!N65*100,"-")</f>
        <v>0</v>
      </c>
      <c r="G65" s="144">
        <f>IF('Valori assoluti'!N65&gt;0,'Valori assoluti'!G65/'Valori assoluti'!N65*100,"-")</f>
        <v>0</v>
      </c>
      <c r="H65" s="144">
        <f>IF('Valori assoluti'!N65&gt;0,'Valori assoluti'!H65/'Valori assoluti'!N65*100,"-")</f>
        <v>0</v>
      </c>
      <c r="I65" s="144">
        <f>IF('Valori assoluti'!N65&gt;0,'Valori assoluti'!I65/'Valori assoluti'!N65*100,"-")</f>
        <v>33.333333333333329</v>
      </c>
      <c r="J65" s="144">
        <f>IF('Valori assoluti'!N65&gt;0,'Valori assoluti'!J65/'Valori assoluti'!N65*100,"-")</f>
        <v>0</v>
      </c>
      <c r="K65" s="144">
        <f>IF('Valori assoluti'!N65&gt;0,'Valori assoluti'!K65/'Valori assoluti'!N65*100,"-")</f>
        <v>0</v>
      </c>
      <c r="L65" s="144">
        <f>IF('Valori assoluti'!N65&gt;0,'Valori assoluti'!L65/'Valori assoluti'!N65*100,"-")</f>
        <v>0</v>
      </c>
      <c r="M65" s="144">
        <f>IF('Valori assoluti'!N65&gt;0,'Valori assoluti'!M65/'Valori assoluti'!N65*100,"-")</f>
        <v>0</v>
      </c>
      <c r="N65" s="145">
        <f>IF('Valori assoluti'!N65&gt;0,'Valori assoluti'!N65/'Valori assoluti'!N65*100,"-")</f>
        <v>100</v>
      </c>
      <c r="O65" s="116"/>
    </row>
    <row r="66" spans="1:15" x14ac:dyDescent="0.3">
      <c r="A66" s="196"/>
      <c r="B66" s="193"/>
      <c r="C66" s="124" t="s">
        <v>174</v>
      </c>
      <c r="D66" s="143">
        <f>IF('Valori assoluti'!N66&gt;0,'Valori assoluti'!D66/'Valori assoluti'!N66*100,"-")</f>
        <v>10.714285714285714</v>
      </c>
      <c r="E66" s="144">
        <f>IF('Valori assoluti'!N66&gt;0,'Valori assoluti'!E66/'Valori assoluti'!N66*100,"-")</f>
        <v>75</v>
      </c>
      <c r="F66" s="144">
        <f>IF('Valori assoluti'!N66&gt;0,'Valori assoluti'!F66/'Valori assoluti'!N66*100,"-")</f>
        <v>0</v>
      </c>
      <c r="G66" s="144">
        <f>IF('Valori assoluti'!N66&gt;0,'Valori assoluti'!G66/'Valori assoluti'!N66*100,"-")</f>
        <v>0</v>
      </c>
      <c r="H66" s="144">
        <f>IF('Valori assoluti'!N66&gt;0,'Valori assoluti'!H66/'Valori assoluti'!N66*100,"-")</f>
        <v>0</v>
      </c>
      <c r="I66" s="144">
        <f>IF('Valori assoluti'!N66&gt;0,'Valori assoluti'!I66/'Valori assoluti'!N66*100,"-")</f>
        <v>3.5714285714285712</v>
      </c>
      <c r="J66" s="144">
        <f>IF('Valori assoluti'!N66&gt;0,'Valori assoluti'!J66/'Valori assoluti'!N66*100,"-")</f>
        <v>3.5714285714285712</v>
      </c>
      <c r="K66" s="144">
        <f>IF('Valori assoluti'!N66&gt;0,'Valori assoluti'!K66/'Valori assoluti'!N66*100,"-")</f>
        <v>3.5714285714285712</v>
      </c>
      <c r="L66" s="144">
        <f>IF('Valori assoluti'!N66&gt;0,'Valori assoluti'!L66/'Valori assoluti'!N66*100,"-")</f>
        <v>0</v>
      </c>
      <c r="M66" s="144">
        <f>IF('Valori assoluti'!N66&gt;0,'Valori assoluti'!M66/'Valori assoluti'!N66*100,"-")</f>
        <v>3.5714285714285712</v>
      </c>
      <c r="N66" s="145">
        <f>IF('Valori assoluti'!N66&gt;0,'Valori assoluti'!N66/'Valori assoluti'!N66*100,"-")</f>
        <v>100</v>
      </c>
      <c r="O66" s="116"/>
    </row>
    <row r="67" spans="1:15" x14ac:dyDescent="0.3">
      <c r="A67" s="196"/>
      <c r="B67" s="193"/>
      <c r="C67" s="124" t="s">
        <v>175</v>
      </c>
      <c r="D67" s="143">
        <f>IF('Valori assoluti'!N67&gt;0,'Valori assoluti'!D67/'Valori assoluti'!N67*100,"-")</f>
        <v>0</v>
      </c>
      <c r="E67" s="144">
        <f>IF('Valori assoluti'!N67&gt;0,'Valori assoluti'!E67/'Valori assoluti'!N67*100,"-")</f>
        <v>50</v>
      </c>
      <c r="F67" s="144">
        <f>IF('Valori assoluti'!N67&gt;0,'Valori assoluti'!F67/'Valori assoluti'!N67*100,"-")</f>
        <v>5.5555555555555554</v>
      </c>
      <c r="G67" s="144">
        <f>IF('Valori assoluti'!N67&gt;0,'Valori assoluti'!G67/'Valori assoluti'!N67*100,"-")</f>
        <v>0</v>
      </c>
      <c r="H67" s="144">
        <f>IF('Valori assoluti'!N67&gt;0,'Valori assoluti'!H67/'Valori assoluti'!N67*100,"-")</f>
        <v>0</v>
      </c>
      <c r="I67" s="144">
        <f>IF('Valori assoluti'!N67&gt;0,'Valori assoluti'!I67/'Valori assoluti'!N67*100,"-")</f>
        <v>22.222222222222221</v>
      </c>
      <c r="J67" s="144">
        <f>IF('Valori assoluti'!N67&gt;0,'Valori assoluti'!J67/'Valori assoluti'!N67*100,"-")</f>
        <v>22.222222222222221</v>
      </c>
      <c r="K67" s="144">
        <f>IF('Valori assoluti'!N67&gt;0,'Valori assoluti'!K67/'Valori assoluti'!N67*100,"-")</f>
        <v>0</v>
      </c>
      <c r="L67" s="144">
        <f>IF('Valori assoluti'!N67&gt;0,'Valori assoluti'!L67/'Valori assoluti'!N67*100,"-")</f>
        <v>0</v>
      </c>
      <c r="M67" s="144">
        <f>IF('Valori assoluti'!N67&gt;0,'Valori assoluti'!M67/'Valori assoluti'!N67*100,"-")</f>
        <v>0</v>
      </c>
      <c r="N67" s="145">
        <f>IF('Valori assoluti'!N67&gt;0,'Valori assoluti'!N67/'Valori assoluti'!N67*100,"-")</f>
        <v>100</v>
      </c>
      <c r="O67" s="116"/>
    </row>
    <row r="68" spans="1:15" x14ac:dyDescent="0.3">
      <c r="A68" s="196"/>
      <c r="B68" s="193"/>
      <c r="C68" s="124" t="s">
        <v>181</v>
      </c>
      <c r="D68" s="143">
        <f>IF('Valori assoluti'!N68&gt;0,'Valori assoluti'!D68/'Valori assoluti'!N68*100,"-")</f>
        <v>0</v>
      </c>
      <c r="E68" s="144">
        <f>IF('Valori assoluti'!N68&gt;0,'Valori assoluti'!E68/'Valori assoluti'!N68*100,"-")</f>
        <v>50</v>
      </c>
      <c r="F68" s="144">
        <f>IF('Valori assoluti'!N68&gt;0,'Valori assoluti'!F68/'Valori assoluti'!N68*100,"-")</f>
        <v>0</v>
      </c>
      <c r="G68" s="144">
        <f>IF('Valori assoluti'!N68&gt;0,'Valori assoluti'!G68/'Valori assoluti'!N68*100,"-")</f>
        <v>50</v>
      </c>
      <c r="H68" s="144">
        <f>IF('Valori assoluti'!N68&gt;0,'Valori assoluti'!H68/'Valori assoluti'!N68*100,"-")</f>
        <v>0</v>
      </c>
      <c r="I68" s="144">
        <f>IF('Valori assoluti'!N68&gt;0,'Valori assoluti'!I68/'Valori assoluti'!N68*100,"-")</f>
        <v>0</v>
      </c>
      <c r="J68" s="144">
        <f>IF('Valori assoluti'!N68&gt;0,'Valori assoluti'!J68/'Valori assoluti'!N68*100,"-")</f>
        <v>0</v>
      </c>
      <c r="K68" s="144">
        <f>IF('Valori assoluti'!N68&gt;0,'Valori assoluti'!K68/'Valori assoluti'!N68*100,"-")</f>
        <v>0</v>
      </c>
      <c r="L68" s="144">
        <f>IF('Valori assoluti'!N68&gt;0,'Valori assoluti'!L68/'Valori assoluti'!N68*100,"-")</f>
        <v>0</v>
      </c>
      <c r="M68" s="144">
        <f>IF('Valori assoluti'!N68&gt;0,'Valori assoluti'!M68/'Valori assoluti'!N68*100,"-")</f>
        <v>0</v>
      </c>
      <c r="N68" s="145">
        <f>IF('Valori assoluti'!N68&gt;0,'Valori assoluti'!N68/'Valori assoluti'!N68*100,"-")</f>
        <v>100</v>
      </c>
      <c r="O68" s="116"/>
    </row>
    <row r="69" spans="1:15" x14ac:dyDescent="0.3">
      <c r="A69" s="196"/>
      <c r="B69" s="193"/>
      <c r="C69" s="124" t="s">
        <v>182</v>
      </c>
      <c r="D69" s="143">
        <f>IF('Valori assoluti'!N69&gt;0,'Valori assoluti'!D69/'Valori assoluti'!N69*100,"-")</f>
        <v>0</v>
      </c>
      <c r="E69" s="144">
        <f>IF('Valori assoluti'!N69&gt;0,'Valori assoluti'!E69/'Valori assoluti'!N69*100,"-")</f>
        <v>80</v>
      </c>
      <c r="F69" s="144">
        <f>IF('Valori assoluti'!N69&gt;0,'Valori assoluti'!F69/'Valori assoluti'!N69*100,"-")</f>
        <v>0</v>
      </c>
      <c r="G69" s="144">
        <f>IF('Valori assoluti'!N69&gt;0,'Valori assoluti'!G69/'Valori assoluti'!N69*100,"-")</f>
        <v>0</v>
      </c>
      <c r="H69" s="144">
        <f>IF('Valori assoluti'!N69&gt;0,'Valori assoluti'!H69/'Valori assoluti'!N69*100,"-")</f>
        <v>0</v>
      </c>
      <c r="I69" s="144">
        <f>IF('Valori assoluti'!N69&gt;0,'Valori assoluti'!I69/'Valori assoluti'!N69*100,"-")</f>
        <v>0</v>
      </c>
      <c r="J69" s="144">
        <f>IF('Valori assoluti'!N69&gt;0,'Valori assoluti'!J69/'Valori assoluti'!N69*100,"-")</f>
        <v>20</v>
      </c>
      <c r="K69" s="144">
        <f>IF('Valori assoluti'!N69&gt;0,'Valori assoluti'!K69/'Valori assoluti'!N69*100,"-")</f>
        <v>0</v>
      </c>
      <c r="L69" s="144">
        <f>IF('Valori assoluti'!N69&gt;0,'Valori assoluti'!L69/'Valori assoluti'!N69*100,"-")</f>
        <v>0</v>
      </c>
      <c r="M69" s="144">
        <f>IF('Valori assoluti'!N69&gt;0,'Valori assoluti'!M69/'Valori assoluti'!N69*100,"-")</f>
        <v>0</v>
      </c>
      <c r="N69" s="145">
        <f>IF('Valori assoluti'!N69&gt;0,'Valori assoluti'!N69/'Valori assoluti'!N69*100,"-")</f>
        <v>100</v>
      </c>
      <c r="O69" s="116"/>
    </row>
    <row r="70" spans="1:15" x14ac:dyDescent="0.3">
      <c r="A70" s="196"/>
      <c r="B70" s="193"/>
      <c r="C70" s="124" t="s">
        <v>185</v>
      </c>
      <c r="D70" s="143">
        <f>IF('Valori assoluti'!N70&gt;0,'Valori assoluti'!D70/'Valori assoluti'!N70*100,"-")</f>
        <v>0</v>
      </c>
      <c r="E70" s="144">
        <f>IF('Valori assoluti'!N70&gt;0,'Valori assoluti'!E70/'Valori assoluti'!N70*100,"-")</f>
        <v>50</v>
      </c>
      <c r="F70" s="144">
        <f>IF('Valori assoluti'!N70&gt;0,'Valori assoluti'!F70/'Valori assoluti'!N70*100,"-")</f>
        <v>0</v>
      </c>
      <c r="G70" s="144">
        <f>IF('Valori assoluti'!N70&gt;0,'Valori assoluti'!G70/'Valori assoluti'!N70*100,"-")</f>
        <v>0</v>
      </c>
      <c r="H70" s="144">
        <f>IF('Valori assoluti'!N70&gt;0,'Valori assoluti'!H70/'Valori assoluti'!N70*100,"-")</f>
        <v>0</v>
      </c>
      <c r="I70" s="144">
        <f>IF('Valori assoluti'!N70&gt;0,'Valori assoluti'!I70/'Valori assoluti'!N70*100,"-")</f>
        <v>0</v>
      </c>
      <c r="J70" s="144">
        <f>IF('Valori assoluti'!N70&gt;0,'Valori assoluti'!J70/'Valori assoluti'!N70*100,"-")</f>
        <v>50</v>
      </c>
      <c r="K70" s="144">
        <f>IF('Valori assoluti'!N70&gt;0,'Valori assoluti'!K70/'Valori assoluti'!N70*100,"-")</f>
        <v>0</v>
      </c>
      <c r="L70" s="144">
        <f>IF('Valori assoluti'!N70&gt;0,'Valori assoluti'!L70/'Valori assoluti'!N70*100,"-")</f>
        <v>0</v>
      </c>
      <c r="M70" s="144">
        <f>IF('Valori assoluti'!N70&gt;0,'Valori assoluti'!M70/'Valori assoluti'!N70*100,"-")</f>
        <v>0</v>
      </c>
      <c r="N70" s="145">
        <f>IF('Valori assoluti'!N70&gt;0,'Valori assoluti'!N70/'Valori assoluti'!N70*100,"-")</f>
        <v>100</v>
      </c>
      <c r="O70" s="116"/>
    </row>
    <row r="71" spans="1:15" x14ac:dyDescent="0.3">
      <c r="A71" s="196"/>
      <c r="B71" s="193"/>
      <c r="C71" s="124" t="s">
        <v>176</v>
      </c>
      <c r="D71" s="143">
        <f>IF('Valori assoluti'!N71&gt;0,'Valori assoluti'!D71/'Valori assoluti'!N71*100,"-")</f>
        <v>0</v>
      </c>
      <c r="E71" s="144">
        <f>IF('Valori assoluti'!N71&gt;0,'Valori assoluti'!E71/'Valori assoluti'!N71*100,"-")</f>
        <v>50</v>
      </c>
      <c r="F71" s="144">
        <f>IF('Valori assoluti'!N71&gt;0,'Valori assoluti'!F71/'Valori assoluti'!N71*100,"-")</f>
        <v>0</v>
      </c>
      <c r="G71" s="144">
        <f>IF('Valori assoluti'!N71&gt;0,'Valori assoluti'!G71/'Valori assoluti'!N71*100,"-")</f>
        <v>10</v>
      </c>
      <c r="H71" s="144">
        <f>IF('Valori assoluti'!N71&gt;0,'Valori assoluti'!H71/'Valori assoluti'!N71*100,"-")</f>
        <v>0</v>
      </c>
      <c r="I71" s="144">
        <f>IF('Valori assoluti'!N71&gt;0,'Valori assoluti'!I71/'Valori assoluti'!N71*100,"-")</f>
        <v>0</v>
      </c>
      <c r="J71" s="144">
        <f>IF('Valori assoluti'!N71&gt;0,'Valori assoluti'!J71/'Valori assoluti'!N71*100,"-")</f>
        <v>40</v>
      </c>
      <c r="K71" s="144">
        <f>IF('Valori assoluti'!N71&gt;0,'Valori assoluti'!K71/'Valori assoluti'!N71*100,"-")</f>
        <v>0</v>
      </c>
      <c r="L71" s="144">
        <f>IF('Valori assoluti'!N71&gt;0,'Valori assoluti'!L71/'Valori assoluti'!N71*100,"-")</f>
        <v>0</v>
      </c>
      <c r="M71" s="144">
        <f>IF('Valori assoluti'!N71&gt;0,'Valori assoluti'!M71/'Valori assoluti'!N71*100,"-")</f>
        <v>0</v>
      </c>
      <c r="N71" s="145">
        <f>IF('Valori assoluti'!N71&gt;0,'Valori assoluti'!N71/'Valori assoluti'!N71*100,"-")</f>
        <v>100</v>
      </c>
      <c r="O71" s="116"/>
    </row>
    <row r="72" spans="1:15" x14ac:dyDescent="0.3">
      <c r="A72" s="196"/>
      <c r="B72" s="193"/>
      <c r="C72" s="124" t="s">
        <v>177</v>
      </c>
      <c r="D72" s="143">
        <f>IF('Valori assoluti'!N72&gt;0,'Valori assoluti'!D72/'Valori assoluti'!N72*100,"-")</f>
        <v>0</v>
      </c>
      <c r="E72" s="144">
        <f>IF('Valori assoluti'!N72&gt;0,'Valori assoluti'!E72/'Valori assoluti'!N72*100,"-")</f>
        <v>50</v>
      </c>
      <c r="F72" s="144">
        <f>IF('Valori assoluti'!N72&gt;0,'Valori assoluti'!F72/'Valori assoluti'!N72*100,"-")</f>
        <v>0</v>
      </c>
      <c r="G72" s="144">
        <f>IF('Valori assoluti'!N72&gt;0,'Valori assoluti'!G72/'Valori assoluti'!N72*100,"-")</f>
        <v>0</v>
      </c>
      <c r="H72" s="144">
        <f>IF('Valori assoluti'!N72&gt;0,'Valori assoluti'!H72/'Valori assoluti'!N72*100,"-")</f>
        <v>0</v>
      </c>
      <c r="I72" s="144">
        <f>IF('Valori assoluti'!N72&gt;0,'Valori assoluti'!I72/'Valori assoluti'!N72*100,"-")</f>
        <v>0</v>
      </c>
      <c r="J72" s="144">
        <f>IF('Valori assoluti'!N72&gt;0,'Valori assoluti'!J72/'Valori assoluti'!N72*100,"-")</f>
        <v>25</v>
      </c>
      <c r="K72" s="144">
        <f>IF('Valori assoluti'!N72&gt;0,'Valori assoluti'!K72/'Valori assoluti'!N72*100,"-")</f>
        <v>0</v>
      </c>
      <c r="L72" s="144">
        <f>IF('Valori assoluti'!N72&gt;0,'Valori assoluti'!L72/'Valori assoluti'!N72*100,"-")</f>
        <v>25</v>
      </c>
      <c r="M72" s="144">
        <f>IF('Valori assoluti'!N72&gt;0,'Valori assoluti'!M72/'Valori assoluti'!N72*100,"-")</f>
        <v>0</v>
      </c>
      <c r="N72" s="145">
        <f>IF('Valori assoluti'!N72&gt;0,'Valori assoluti'!N72/'Valori assoluti'!N72*100,"-")</f>
        <v>100</v>
      </c>
      <c r="O72" s="116"/>
    </row>
    <row r="73" spans="1:15" x14ac:dyDescent="0.3">
      <c r="A73" s="196"/>
      <c r="B73" s="193"/>
      <c r="C73" s="160" t="s">
        <v>178</v>
      </c>
      <c r="D73" s="165">
        <f>IF('Valori assoluti'!N73&gt;0,'Valori assoluti'!D73/'Valori assoluti'!N73*100,"-")</f>
        <v>0</v>
      </c>
      <c r="E73" s="166">
        <f>IF('Valori assoluti'!N73&gt;0,'Valori assoluti'!E73/'Valori assoluti'!N73*100,"-")</f>
        <v>28.571428571428569</v>
      </c>
      <c r="F73" s="166">
        <f>IF('Valori assoluti'!N73&gt;0,'Valori assoluti'!F73/'Valori assoluti'!N73*100,"-")</f>
        <v>14.285714285714285</v>
      </c>
      <c r="G73" s="166">
        <f>IF('Valori assoluti'!N73&gt;0,'Valori assoluti'!G73/'Valori assoluti'!N73*100,"-")</f>
        <v>14.285714285714285</v>
      </c>
      <c r="H73" s="166">
        <f>IF('Valori assoluti'!N73&gt;0,'Valori assoluti'!H73/'Valori assoluti'!N73*100,"-")</f>
        <v>0</v>
      </c>
      <c r="I73" s="166">
        <f>IF('Valori assoluti'!N73&gt;0,'Valori assoluti'!I73/'Valori assoluti'!N73*100,"-")</f>
        <v>0</v>
      </c>
      <c r="J73" s="166">
        <f>IF('Valori assoluti'!N73&gt;0,'Valori assoluti'!J73/'Valori assoluti'!N73*100,"-")</f>
        <v>42.857142857142854</v>
      </c>
      <c r="K73" s="166">
        <f>IF('Valori assoluti'!N73&gt;0,'Valori assoluti'!K73/'Valori assoluti'!N73*100,"-")</f>
        <v>0</v>
      </c>
      <c r="L73" s="166">
        <f>IF('Valori assoluti'!N73&gt;0,'Valori assoluti'!L73/'Valori assoluti'!N73*100,"-")</f>
        <v>0</v>
      </c>
      <c r="M73" s="166">
        <f>IF('Valori assoluti'!N73&gt;0,'Valori assoluti'!M73/'Valori assoluti'!N73*100,"-")</f>
        <v>0</v>
      </c>
      <c r="N73" s="167">
        <f>IF('Valori assoluti'!N73&gt;0,'Valori assoluti'!N73/'Valori assoluti'!N73*100,"-")</f>
        <v>100</v>
      </c>
      <c r="O73" s="116"/>
    </row>
    <row r="74" spans="1:15" s="132" customFormat="1" x14ac:dyDescent="0.3">
      <c r="A74" s="197"/>
      <c r="B74" s="199" t="s">
        <v>36</v>
      </c>
      <c r="C74" s="200"/>
      <c r="D74" s="146">
        <f>IF('Valori assoluti'!N74&gt;0,'Valori assoluti'!D74/'Valori assoluti'!N74*100,"-")</f>
        <v>3.870967741935484</v>
      </c>
      <c r="E74" s="147">
        <f>IF('Valori assoluti'!N74&gt;0,'Valori assoluti'!E74/'Valori assoluti'!N74*100,"-")</f>
        <v>52.903225806451616</v>
      </c>
      <c r="F74" s="147">
        <f>IF('Valori assoluti'!N74&gt;0,'Valori assoluti'!F74/'Valori assoluti'!N74*100,"-")</f>
        <v>7.096774193548387</v>
      </c>
      <c r="G74" s="147">
        <f>IF('Valori assoluti'!N74&gt;0,'Valori assoluti'!G74/'Valori assoluti'!N74*100,"-")</f>
        <v>3.870967741935484</v>
      </c>
      <c r="H74" s="147">
        <f>IF('Valori assoluti'!N74&gt;0,'Valori assoluti'!H74/'Valori assoluti'!N74*100,"-")</f>
        <v>0.64516129032258063</v>
      </c>
      <c r="I74" s="147">
        <f>IF('Valori assoluti'!N74&gt;0,'Valori assoluti'!I74/'Valori assoluti'!N74*100,"-")</f>
        <v>12.258064516129032</v>
      </c>
      <c r="J74" s="147">
        <f>IF('Valori assoluti'!N74&gt;0,'Valori assoluti'!J74/'Valori assoluti'!N74*100,"-")</f>
        <v>10.967741935483872</v>
      </c>
      <c r="K74" s="147">
        <f>IF('Valori assoluti'!N74&gt;0,'Valori assoluti'!K74/'Valori assoluti'!N74*100,"-")</f>
        <v>5.806451612903226</v>
      </c>
      <c r="L74" s="147">
        <f>IF('Valori assoluti'!N74&gt;0,'Valori assoluti'!L74/'Valori assoluti'!N74*100,"-")</f>
        <v>1.935483870967742</v>
      </c>
      <c r="M74" s="147">
        <f>IF('Valori assoluti'!N74&gt;0,'Valori assoluti'!M74/'Valori assoluti'!N74*100,"-")</f>
        <v>0.64516129032258063</v>
      </c>
      <c r="N74" s="148">
        <f>IF('Valori assoluti'!N74&gt;0,'Valori assoluti'!N74/'Valori assoluti'!N74*100,"-")</f>
        <v>100</v>
      </c>
      <c r="O74" s="131"/>
    </row>
    <row r="75" spans="1:15" ht="17.399999999999999" customHeight="1" thickBot="1" x14ac:dyDescent="0.35">
      <c r="A75" s="203" t="s">
        <v>187</v>
      </c>
      <c r="B75" s="202" t="s">
        <v>164</v>
      </c>
      <c r="C75" s="133" t="s">
        <v>180</v>
      </c>
      <c r="D75" s="150">
        <f>IF('Valori assoluti'!N75&gt;0,'Valori assoluti'!D75/'Valori assoluti'!N75*100,"-")</f>
        <v>0</v>
      </c>
      <c r="E75" s="150">
        <f>IF('Valori assoluti'!N75&gt;0,'Valori assoluti'!E75/'Valori assoluti'!N75*100,"-")</f>
        <v>0</v>
      </c>
      <c r="F75" s="150">
        <f>IF('Valori assoluti'!N75&gt;0,'Valori assoluti'!F75/'Valori assoluti'!N75*100,"-")</f>
        <v>0</v>
      </c>
      <c r="G75" s="150">
        <f>IF('Valori assoluti'!N75&gt;0,'Valori assoluti'!G75/'Valori assoluti'!N75*100,"-")</f>
        <v>0</v>
      </c>
      <c r="H75" s="150">
        <f>IF('Valori assoluti'!N75&gt;0,'Valori assoluti'!H75/'Valori assoluti'!N75*100,"-")</f>
        <v>0</v>
      </c>
      <c r="I75" s="150">
        <f>IF('Valori assoluti'!N75&gt;0,'Valori assoluti'!I75/'Valori assoluti'!N75*100,"-")</f>
        <v>0</v>
      </c>
      <c r="J75" s="150">
        <f>IF('Valori assoluti'!N75&gt;0,'Valori assoluti'!J75/'Valori assoluti'!N75*100,"-")</f>
        <v>100</v>
      </c>
      <c r="K75" s="150">
        <f>IF('Valori assoluti'!N75&gt;0,'Valori assoluti'!K75/'Valori assoluti'!N75*100,"-")</f>
        <v>0</v>
      </c>
      <c r="L75" s="150">
        <f>IF('Valori assoluti'!N75&gt;0,'Valori assoluti'!L75/'Valori assoluti'!N75*100,"-")</f>
        <v>0</v>
      </c>
      <c r="M75" s="150">
        <f>IF('Valori assoluti'!N75&gt;0,'Valori assoluti'!M75/'Valori assoluti'!N75*100,"-")</f>
        <v>0</v>
      </c>
      <c r="N75" s="150">
        <f>IF('Valori assoluti'!N75&gt;0,'Valori assoluti'!N75/'Valori assoluti'!N75*100,"-")</f>
        <v>100</v>
      </c>
      <c r="O75" s="116"/>
    </row>
    <row r="76" spans="1:15" x14ac:dyDescent="0.3">
      <c r="A76" s="196"/>
      <c r="B76" s="193"/>
      <c r="C76" s="124" t="s">
        <v>177</v>
      </c>
      <c r="D76" s="144">
        <f>IF('Valori assoluti'!N76&gt;0,'Valori assoluti'!D76/'Valori assoluti'!N76*100,"-")</f>
        <v>0</v>
      </c>
      <c r="E76" s="144">
        <f>IF('Valori assoluti'!N76&gt;0,'Valori assoluti'!E76/'Valori assoluti'!N76*100,"-")</f>
        <v>33.333333333333329</v>
      </c>
      <c r="F76" s="144">
        <f>IF('Valori assoluti'!N76&gt;0,'Valori assoluti'!F76/'Valori assoluti'!N76*100,"-")</f>
        <v>0</v>
      </c>
      <c r="G76" s="144">
        <f>IF('Valori assoluti'!N76&gt;0,'Valori assoluti'!G76/'Valori assoluti'!N76*100,"-")</f>
        <v>0</v>
      </c>
      <c r="H76" s="144">
        <f>IF('Valori assoluti'!N76&gt;0,'Valori assoluti'!H76/'Valori assoluti'!N76*100,"-")</f>
        <v>33.333333333333329</v>
      </c>
      <c r="I76" s="144">
        <f>IF('Valori assoluti'!N76&gt;0,'Valori assoluti'!I76/'Valori assoluti'!N76*100,"-")</f>
        <v>0</v>
      </c>
      <c r="J76" s="144">
        <f>IF('Valori assoluti'!N76&gt;0,'Valori assoluti'!J76/'Valori assoluti'!N76*100,"-")</f>
        <v>33.333333333333329</v>
      </c>
      <c r="K76" s="144">
        <f>IF('Valori assoluti'!N76&gt;0,'Valori assoluti'!K76/'Valori assoluti'!N76*100,"-")</f>
        <v>0</v>
      </c>
      <c r="L76" s="144">
        <f>IF('Valori assoluti'!N76&gt;0,'Valori assoluti'!L76/'Valori assoluti'!N76*100,"-")</f>
        <v>0</v>
      </c>
      <c r="M76" s="144">
        <f>IF('Valori assoluti'!N76&gt;0,'Valori assoluti'!M76/'Valori assoluti'!N76*100,"-")</f>
        <v>0</v>
      </c>
      <c r="N76" s="144">
        <f>IF('Valori assoluti'!N76&gt;0,'Valori assoluti'!N76/'Valori assoluti'!N76*100,"-")</f>
        <v>100</v>
      </c>
      <c r="O76" s="116"/>
    </row>
    <row r="77" spans="1:15" x14ac:dyDescent="0.3">
      <c r="A77" s="196"/>
      <c r="B77" s="193"/>
      <c r="C77" s="160" t="s">
        <v>178</v>
      </c>
      <c r="D77" s="166">
        <f>IF('Valori assoluti'!N77&gt;0,'Valori assoluti'!D77/'Valori assoluti'!N77*100,"-")</f>
        <v>0</v>
      </c>
      <c r="E77" s="166">
        <f>IF('Valori assoluti'!N77&gt;0,'Valori assoluti'!E77/'Valori assoluti'!N77*100,"-")</f>
        <v>0</v>
      </c>
      <c r="F77" s="166">
        <f>IF('Valori assoluti'!N77&gt;0,'Valori assoluti'!F77/'Valori assoluti'!N77*100,"-")</f>
        <v>0</v>
      </c>
      <c r="G77" s="166">
        <f>IF('Valori assoluti'!N77&gt;0,'Valori assoluti'!G77/'Valori assoluti'!N77*100,"-")</f>
        <v>0</v>
      </c>
      <c r="H77" s="166">
        <f>IF('Valori assoluti'!N77&gt;0,'Valori assoluti'!H77/'Valori assoluti'!N77*100,"-")</f>
        <v>0</v>
      </c>
      <c r="I77" s="166">
        <f>IF('Valori assoluti'!N77&gt;0,'Valori assoluti'!I77/'Valori assoluti'!N77*100,"-")</f>
        <v>66.666666666666657</v>
      </c>
      <c r="J77" s="166">
        <f>IF('Valori assoluti'!N77&gt;0,'Valori assoluti'!J77/'Valori assoluti'!N77*100,"-")</f>
        <v>0</v>
      </c>
      <c r="K77" s="166">
        <f>IF('Valori assoluti'!N77&gt;0,'Valori assoluti'!K77/'Valori assoluti'!N77*100,"-")</f>
        <v>0</v>
      </c>
      <c r="L77" s="166">
        <f>IF('Valori assoluti'!N77&gt;0,'Valori assoluti'!L77/'Valori assoluti'!N77*100,"-")</f>
        <v>33.333333333333329</v>
      </c>
      <c r="M77" s="166">
        <f>IF('Valori assoluti'!N77&gt;0,'Valori assoluti'!M77/'Valori assoluti'!N77*100,"-")</f>
        <v>0</v>
      </c>
      <c r="N77" s="166">
        <f>IF('Valori assoluti'!N77&gt;0,'Valori assoluti'!N77/'Valori assoluti'!N77*100,"-")</f>
        <v>100</v>
      </c>
      <c r="O77" s="116"/>
    </row>
    <row r="78" spans="1:15" s="132" customFormat="1" ht="15" thickBot="1" x14ac:dyDescent="0.35">
      <c r="A78" s="204"/>
      <c r="B78" s="205" t="s">
        <v>36</v>
      </c>
      <c r="C78" s="206"/>
      <c r="D78" s="152">
        <f>IF('Valori assoluti'!N78&gt;0,'Valori assoluti'!D78/'Valori assoluti'!N78*100,"-")</f>
        <v>0</v>
      </c>
      <c r="E78" s="152">
        <f>IF('Valori assoluti'!N78&gt;0,'Valori assoluti'!E78/'Valori assoluti'!N78*100,"-")</f>
        <v>14.285714285714285</v>
      </c>
      <c r="F78" s="152">
        <f>IF('Valori assoluti'!N78&gt;0,'Valori assoluti'!F78/'Valori assoluti'!N78*100,"-")</f>
        <v>0</v>
      </c>
      <c r="G78" s="152">
        <f>IF('Valori assoluti'!N78&gt;0,'Valori assoluti'!G78/'Valori assoluti'!N78*100,"-")</f>
        <v>0</v>
      </c>
      <c r="H78" s="152">
        <f>IF('Valori assoluti'!N78&gt;0,'Valori assoluti'!H78/'Valori assoluti'!N78*100,"-")</f>
        <v>14.285714285714285</v>
      </c>
      <c r="I78" s="152">
        <f>IF('Valori assoluti'!N78&gt;0,'Valori assoluti'!I78/'Valori assoluti'!N78*100,"-")</f>
        <v>28.571428571428569</v>
      </c>
      <c r="J78" s="152">
        <f>IF('Valori assoluti'!N78&gt;0,'Valori assoluti'!J78/'Valori assoluti'!N78*100,"-")</f>
        <v>28.571428571428569</v>
      </c>
      <c r="K78" s="152">
        <f>IF('Valori assoluti'!N78&gt;0,'Valori assoluti'!K78/'Valori assoluti'!N78*100,"-")</f>
        <v>0</v>
      </c>
      <c r="L78" s="152">
        <f>IF('Valori assoluti'!N78&gt;0,'Valori assoluti'!L78/'Valori assoluti'!N78*100,"-")</f>
        <v>14.285714285714285</v>
      </c>
      <c r="M78" s="152">
        <f>IF('Valori assoluti'!N78&gt;0,'Valori assoluti'!M78/'Valori assoluti'!N78*100,"-")</f>
        <v>0</v>
      </c>
      <c r="N78" s="152">
        <f>IF('Valori assoluti'!N78&gt;0,'Valori assoluti'!N78/'Valori assoluti'!N78*100,"-")</f>
        <v>100</v>
      </c>
      <c r="O78" s="131"/>
    </row>
    <row r="79" spans="1:15" ht="15" customHeight="1" thickBot="1" x14ac:dyDescent="0.35">
      <c r="A79" s="181" t="s">
        <v>188</v>
      </c>
      <c r="B79" s="182"/>
      <c r="C79" s="183"/>
      <c r="D79" s="187" t="s">
        <v>152</v>
      </c>
      <c r="E79" s="188"/>
      <c r="F79" s="188"/>
      <c r="G79" s="188"/>
      <c r="H79" s="188"/>
      <c r="I79" s="188"/>
      <c r="J79" s="188"/>
      <c r="K79" s="188"/>
      <c r="L79" s="188"/>
      <c r="M79" s="189"/>
      <c r="N79" s="190" t="s">
        <v>36</v>
      </c>
    </row>
    <row r="80" spans="1:15" ht="40.200000000000003" customHeight="1" thickBot="1" x14ac:dyDescent="0.35">
      <c r="A80" s="184"/>
      <c r="B80" s="185"/>
      <c r="C80" s="186"/>
      <c r="D80" s="118" t="s">
        <v>153</v>
      </c>
      <c r="E80" s="119" t="s">
        <v>154</v>
      </c>
      <c r="F80" s="119" t="s">
        <v>155</v>
      </c>
      <c r="G80" s="119" t="s">
        <v>156</v>
      </c>
      <c r="H80" s="119" t="s">
        <v>157</v>
      </c>
      <c r="I80" s="119" t="s">
        <v>158</v>
      </c>
      <c r="J80" s="119" t="s">
        <v>159</v>
      </c>
      <c r="K80" s="119" t="s">
        <v>160</v>
      </c>
      <c r="L80" s="119" t="s">
        <v>161</v>
      </c>
      <c r="M80" s="119" t="s">
        <v>162</v>
      </c>
      <c r="N80" s="191"/>
    </row>
    <row r="81" spans="1:14" ht="14.4" customHeight="1" x14ac:dyDescent="0.3">
      <c r="A81" s="179" t="s">
        <v>165</v>
      </c>
      <c r="B81" s="179"/>
      <c r="C81" s="179"/>
      <c r="D81" s="140">
        <f>IF('Valori assoluti'!N81&gt;0,'Valori assoluti'!D81/'Valori assoluti'!N81*100,"-")</f>
        <v>0</v>
      </c>
      <c r="E81" s="141">
        <f>IF('Valori assoluti'!N81&gt;0,'Valori assoluti'!E81/'Valori assoluti'!N81*100,"-")</f>
        <v>57.142857142857139</v>
      </c>
      <c r="F81" s="141">
        <f>IF('Valori assoluti'!N81&gt;0,'Valori assoluti'!F81/'Valori assoluti'!N81*100,"-")</f>
        <v>18.367346938775512</v>
      </c>
      <c r="G81" s="141">
        <f>IF('Valori assoluti'!N81&gt;0,'Valori assoluti'!G81/'Valori assoluti'!N81*100,"-")</f>
        <v>2.0408163265306123</v>
      </c>
      <c r="H81" s="141">
        <f>IF('Valori assoluti'!N81&gt;0,'Valori assoluti'!H81/'Valori assoluti'!N81*100,"-")</f>
        <v>0</v>
      </c>
      <c r="I81" s="141">
        <f>IF('Valori assoluti'!N81&gt;0,'Valori assoluti'!I81/'Valori assoluti'!N81*100,"-")</f>
        <v>18.367346938775512</v>
      </c>
      <c r="J81" s="141">
        <f>IF('Valori assoluti'!N81&gt;0,'Valori assoluti'!J81/'Valori assoluti'!N81*100,"-")</f>
        <v>0</v>
      </c>
      <c r="K81" s="141">
        <f>IF('Valori assoluti'!N81&gt;0,'Valori assoluti'!K81/'Valori assoluti'!N81*100,"-")</f>
        <v>4.0816326530612246</v>
      </c>
      <c r="L81" s="141">
        <f>IF('Valori assoluti'!N81&gt;0,'Valori assoluti'!L81/'Valori assoluti'!N81*100,"-")</f>
        <v>0</v>
      </c>
      <c r="M81" s="141">
        <f>IF('Valori assoluti'!N81&gt;0,'Valori assoluti'!M81/'Valori assoluti'!N81*100,"-")</f>
        <v>0</v>
      </c>
      <c r="N81" s="142">
        <f>IF('Valori assoluti'!N81&gt;0,'Valori assoluti'!N81/'Valori assoluti'!N81*100,"-")</f>
        <v>100</v>
      </c>
    </row>
    <row r="82" spans="1:14" ht="14.4" customHeight="1" x14ac:dyDescent="0.3">
      <c r="A82" s="179" t="s">
        <v>166</v>
      </c>
      <c r="B82" s="179"/>
      <c r="C82" s="179" t="s">
        <v>166</v>
      </c>
      <c r="D82" s="143">
        <f>IF('Valori assoluti'!N82&gt;0,'Valori assoluti'!D82/'Valori assoluti'!N82*100,"-")</f>
        <v>0</v>
      </c>
      <c r="E82" s="144">
        <f>IF('Valori assoluti'!N82&gt;0,'Valori assoluti'!E82/'Valori assoluti'!N82*100,"-")</f>
        <v>63.636363636363633</v>
      </c>
      <c r="F82" s="144">
        <f>IF('Valori assoluti'!N82&gt;0,'Valori assoluti'!F82/'Valori assoluti'!N82*100,"-")</f>
        <v>9.0909090909090917</v>
      </c>
      <c r="G82" s="144">
        <f>IF('Valori assoluti'!N82&gt;0,'Valori assoluti'!G82/'Valori assoluti'!N82*100,"-")</f>
        <v>18.181818181818183</v>
      </c>
      <c r="H82" s="144">
        <f>IF('Valori assoluti'!N82&gt;0,'Valori assoluti'!H82/'Valori assoluti'!N82*100,"-")</f>
        <v>0</v>
      </c>
      <c r="I82" s="144">
        <f>IF('Valori assoluti'!N82&gt;0,'Valori assoluti'!I82/'Valori assoluti'!N82*100,"-")</f>
        <v>0</v>
      </c>
      <c r="J82" s="144">
        <f>IF('Valori assoluti'!N82&gt;0,'Valori assoluti'!J82/'Valori assoluti'!N82*100,"-")</f>
        <v>0</v>
      </c>
      <c r="K82" s="144">
        <f>IF('Valori assoluti'!N82&gt;0,'Valori assoluti'!K82/'Valori assoluti'!N82*100,"-")</f>
        <v>9.0909090909090917</v>
      </c>
      <c r="L82" s="144">
        <f>IF('Valori assoluti'!N82&gt;0,'Valori assoluti'!L82/'Valori assoluti'!N82*100,"-")</f>
        <v>0</v>
      </c>
      <c r="M82" s="144">
        <f>IF('Valori assoluti'!N82&gt;0,'Valori assoluti'!M82/'Valori assoluti'!N82*100,"-")</f>
        <v>0</v>
      </c>
      <c r="N82" s="145">
        <f>IF('Valori assoluti'!N82&gt;0,'Valori assoluti'!N82/'Valori assoluti'!N82*100,"-")</f>
        <v>100</v>
      </c>
    </row>
    <row r="83" spans="1:14" ht="14.4" customHeight="1" x14ac:dyDescent="0.3">
      <c r="A83" s="179" t="s">
        <v>167</v>
      </c>
      <c r="B83" s="179"/>
      <c r="C83" s="179" t="s">
        <v>167</v>
      </c>
      <c r="D83" s="143">
        <f>IF('Valori assoluti'!N83&gt;0,'Valori assoluti'!D83/'Valori assoluti'!N83*100,"-")</f>
        <v>0</v>
      </c>
      <c r="E83" s="144">
        <f>IF('Valori assoluti'!N83&gt;0,'Valori assoluti'!E83/'Valori assoluti'!N83*100,"-")</f>
        <v>64.356435643564353</v>
      </c>
      <c r="F83" s="144">
        <f>IF('Valori assoluti'!N83&gt;0,'Valori assoluti'!F83/'Valori assoluti'!N83*100,"-")</f>
        <v>8.9108910891089099</v>
      </c>
      <c r="G83" s="144">
        <f>IF('Valori assoluti'!N83&gt;0,'Valori assoluti'!G83/'Valori assoluti'!N83*100,"-")</f>
        <v>2.9702970297029703</v>
      </c>
      <c r="H83" s="144">
        <f>IF('Valori assoluti'!N83&gt;0,'Valori assoluti'!H83/'Valori assoluti'!N83*100,"-")</f>
        <v>1.9801980198019802</v>
      </c>
      <c r="I83" s="144">
        <f>IF('Valori assoluti'!N83&gt;0,'Valori assoluti'!I83/'Valori assoluti'!N83*100,"-")</f>
        <v>14.85148514851485</v>
      </c>
      <c r="J83" s="144">
        <f>IF('Valori assoluti'!N83&gt;0,'Valori assoluti'!J83/'Valori assoluti'!N83*100,"-")</f>
        <v>1.9801980198019802</v>
      </c>
      <c r="K83" s="144">
        <f>IF('Valori assoluti'!N83&gt;0,'Valori assoluti'!K83/'Valori assoluti'!N83*100,"-")</f>
        <v>2.9702970297029703</v>
      </c>
      <c r="L83" s="144">
        <f>IF('Valori assoluti'!N83&gt;0,'Valori assoluti'!L83/'Valori assoluti'!N83*100,"-")</f>
        <v>1.9801980198019802</v>
      </c>
      <c r="M83" s="144">
        <f>IF('Valori assoluti'!N83&gt;0,'Valori assoluti'!M83/'Valori assoluti'!N83*100,"-")</f>
        <v>0</v>
      </c>
      <c r="N83" s="145">
        <f>IF('Valori assoluti'!N83&gt;0,'Valori assoluti'!N83/'Valori assoluti'!N83*100,"-")</f>
        <v>100</v>
      </c>
    </row>
    <row r="84" spans="1:14" ht="14.4" customHeight="1" x14ac:dyDescent="0.3">
      <c r="A84" s="179" t="s">
        <v>180</v>
      </c>
      <c r="B84" s="179"/>
      <c r="C84" s="179" t="s">
        <v>180</v>
      </c>
      <c r="D84" s="143">
        <f>IF('Valori assoluti'!N84&gt;0,'Valori assoluti'!D84/'Valori assoluti'!N84*100,"-")</f>
        <v>0</v>
      </c>
      <c r="E84" s="144">
        <f>IF('Valori assoluti'!N84&gt;0,'Valori assoluti'!E84/'Valori assoluti'!N84*100,"-")</f>
        <v>20</v>
      </c>
      <c r="F84" s="144">
        <f>IF('Valori assoluti'!N84&gt;0,'Valori assoluti'!F84/'Valori assoluti'!N84*100,"-")</f>
        <v>0</v>
      </c>
      <c r="G84" s="144">
        <f>IF('Valori assoluti'!N84&gt;0,'Valori assoluti'!G84/'Valori assoluti'!N84*100,"-")</f>
        <v>0</v>
      </c>
      <c r="H84" s="144">
        <f>IF('Valori assoluti'!N84&gt;0,'Valori assoluti'!H84/'Valori assoluti'!N84*100,"-")</f>
        <v>0</v>
      </c>
      <c r="I84" s="144">
        <f>IF('Valori assoluti'!N84&gt;0,'Valori assoluti'!I84/'Valori assoluti'!N84*100,"-")</f>
        <v>40</v>
      </c>
      <c r="J84" s="144">
        <f>IF('Valori assoluti'!N84&gt;0,'Valori assoluti'!J84/'Valori assoluti'!N84*100,"-")</f>
        <v>40</v>
      </c>
      <c r="K84" s="144">
        <f>IF('Valori assoluti'!N84&gt;0,'Valori assoluti'!K84/'Valori assoluti'!N84*100,"-")</f>
        <v>0</v>
      </c>
      <c r="L84" s="144">
        <f>IF('Valori assoluti'!N84&gt;0,'Valori assoluti'!L84/'Valori assoluti'!N84*100,"-")</f>
        <v>0</v>
      </c>
      <c r="M84" s="144">
        <f>IF('Valori assoluti'!N84&gt;0,'Valori assoluti'!M84/'Valori assoluti'!N84*100,"-")</f>
        <v>0</v>
      </c>
      <c r="N84" s="145">
        <f>IF('Valori assoluti'!N84&gt;0,'Valori assoluti'!N84/'Valori assoluti'!N84*100,"-")</f>
        <v>100</v>
      </c>
    </row>
    <row r="85" spans="1:14" ht="14.4" customHeight="1" x14ac:dyDescent="0.3">
      <c r="A85" s="179" t="s">
        <v>184</v>
      </c>
      <c r="B85" s="179"/>
      <c r="C85" s="179" t="s">
        <v>184</v>
      </c>
      <c r="D85" s="143">
        <f>IF('Valori assoluti'!N85&gt;0,'Valori assoluti'!D85/'Valori assoluti'!N85*100,"-")</f>
        <v>0</v>
      </c>
      <c r="E85" s="144">
        <f>IF('Valori assoluti'!N85&gt;0,'Valori assoluti'!E85/'Valori assoluti'!N85*100,"-")</f>
        <v>100</v>
      </c>
      <c r="F85" s="144">
        <f>IF('Valori assoluti'!N85&gt;0,'Valori assoluti'!F85/'Valori assoluti'!N85*100,"-")</f>
        <v>0</v>
      </c>
      <c r="G85" s="144">
        <f>IF('Valori assoluti'!N85&gt;0,'Valori assoluti'!G85/'Valori assoluti'!N85*100,"-")</f>
        <v>0</v>
      </c>
      <c r="H85" s="144">
        <f>IF('Valori assoluti'!N85&gt;0,'Valori assoluti'!H85/'Valori assoluti'!N85*100,"-")</f>
        <v>0</v>
      </c>
      <c r="I85" s="144">
        <f>IF('Valori assoluti'!N85&gt;0,'Valori assoluti'!I85/'Valori assoluti'!N85*100,"-")</f>
        <v>0</v>
      </c>
      <c r="J85" s="144">
        <f>IF('Valori assoluti'!N85&gt;0,'Valori assoluti'!J85/'Valori assoluti'!N85*100,"-")</f>
        <v>0</v>
      </c>
      <c r="K85" s="144">
        <f>IF('Valori assoluti'!N85&gt;0,'Valori assoluti'!K85/'Valori assoluti'!N85*100,"-")</f>
        <v>0</v>
      </c>
      <c r="L85" s="144">
        <f>IF('Valori assoluti'!N85&gt;0,'Valori assoluti'!L85/'Valori assoluti'!N85*100,"-")</f>
        <v>0</v>
      </c>
      <c r="M85" s="144">
        <f>IF('Valori assoluti'!N85&gt;0,'Valori assoluti'!M85/'Valori assoluti'!N85*100,"-")</f>
        <v>0</v>
      </c>
      <c r="N85" s="145">
        <f>IF('Valori assoluti'!N85&gt;0,'Valori assoluti'!N85/'Valori assoluti'!N85*100,"-")</f>
        <v>100</v>
      </c>
    </row>
    <row r="86" spans="1:14" ht="14.4" customHeight="1" x14ac:dyDescent="0.3">
      <c r="A86" s="179" t="s">
        <v>168</v>
      </c>
      <c r="B86" s="179"/>
      <c r="C86" s="179" t="s">
        <v>168</v>
      </c>
      <c r="D86" s="143">
        <f>IF('Valori assoluti'!N86&gt;0,'Valori assoluti'!D86/'Valori assoluti'!N86*100,"-")</f>
        <v>2.5</v>
      </c>
      <c r="E86" s="144">
        <f>IF('Valori assoluti'!N86&gt;0,'Valori assoluti'!E86/'Valori assoluti'!N86*100,"-")</f>
        <v>52.5</v>
      </c>
      <c r="F86" s="144">
        <f>IF('Valori assoluti'!N86&gt;0,'Valori assoluti'!F86/'Valori assoluti'!N86*100,"-")</f>
        <v>10</v>
      </c>
      <c r="G86" s="144">
        <f>IF('Valori assoluti'!N86&gt;0,'Valori assoluti'!G86/'Valori assoluti'!N86*100,"-")</f>
        <v>7.5</v>
      </c>
      <c r="H86" s="144">
        <f>IF('Valori assoluti'!N86&gt;0,'Valori assoluti'!H86/'Valori assoluti'!N86*100,"-")</f>
        <v>7.5</v>
      </c>
      <c r="I86" s="144">
        <f>IF('Valori assoluti'!N86&gt;0,'Valori assoluti'!I86/'Valori assoluti'!N86*100,"-")</f>
        <v>5</v>
      </c>
      <c r="J86" s="144">
        <f>IF('Valori assoluti'!N86&gt;0,'Valori assoluti'!J86/'Valori assoluti'!N86*100,"-")</f>
        <v>2.5</v>
      </c>
      <c r="K86" s="144">
        <f>IF('Valori assoluti'!N86&gt;0,'Valori assoluti'!K86/'Valori assoluti'!N86*100,"-")</f>
        <v>7.5</v>
      </c>
      <c r="L86" s="144">
        <f>IF('Valori assoluti'!N86&gt;0,'Valori assoluti'!L86/'Valori assoluti'!N86*100,"-")</f>
        <v>0</v>
      </c>
      <c r="M86" s="144">
        <f>IF('Valori assoluti'!N86&gt;0,'Valori assoluti'!M86/'Valori assoluti'!N86*100,"-")</f>
        <v>5</v>
      </c>
      <c r="N86" s="145">
        <f>IF('Valori assoluti'!N86&gt;0,'Valori assoluti'!N86/'Valori assoluti'!N86*100,"-")</f>
        <v>100</v>
      </c>
    </row>
    <row r="87" spans="1:14" ht="14.4" customHeight="1" x14ac:dyDescent="0.3">
      <c r="A87" s="179" t="s">
        <v>169</v>
      </c>
      <c r="B87" s="179"/>
      <c r="C87" s="179" t="s">
        <v>169</v>
      </c>
      <c r="D87" s="143">
        <f>IF('Valori assoluti'!N87&gt;0,'Valori assoluti'!D87/'Valori assoluti'!N87*100,"-")</f>
        <v>0</v>
      </c>
      <c r="E87" s="144">
        <f>IF('Valori assoluti'!N87&gt;0,'Valori assoluti'!E87/'Valori assoluti'!N87*100,"-")</f>
        <v>44.444444444444443</v>
      </c>
      <c r="F87" s="144">
        <f>IF('Valori assoluti'!N87&gt;0,'Valori assoluti'!F87/'Valori assoluti'!N87*100,"-")</f>
        <v>22.222222222222221</v>
      </c>
      <c r="G87" s="144">
        <f>IF('Valori assoluti'!N87&gt;0,'Valori assoluti'!G87/'Valori assoluti'!N87*100,"-")</f>
        <v>0</v>
      </c>
      <c r="H87" s="144">
        <f>IF('Valori assoluti'!N87&gt;0,'Valori assoluti'!H87/'Valori assoluti'!N87*100,"-")</f>
        <v>0</v>
      </c>
      <c r="I87" s="144">
        <f>IF('Valori assoluti'!N87&gt;0,'Valori assoluti'!I87/'Valori assoluti'!N87*100,"-")</f>
        <v>0</v>
      </c>
      <c r="J87" s="144">
        <f>IF('Valori assoluti'!N87&gt;0,'Valori assoluti'!J87/'Valori assoluti'!N87*100,"-")</f>
        <v>0</v>
      </c>
      <c r="K87" s="144">
        <f>IF('Valori assoluti'!N87&gt;0,'Valori assoluti'!K87/'Valori assoluti'!N87*100,"-")</f>
        <v>0</v>
      </c>
      <c r="L87" s="144">
        <f>IF('Valori assoluti'!N87&gt;0,'Valori assoluti'!L87/'Valori assoluti'!N87*100,"-")</f>
        <v>0</v>
      </c>
      <c r="M87" s="144">
        <f>IF('Valori assoluti'!N87&gt;0,'Valori assoluti'!M87/'Valori assoluti'!N87*100,"-")</f>
        <v>33.333333333333329</v>
      </c>
      <c r="N87" s="145">
        <f>IF('Valori assoluti'!N87&gt;0,'Valori assoluti'!N87/'Valori assoluti'!N87*100,"-")</f>
        <v>100</v>
      </c>
    </row>
    <row r="88" spans="1:14" ht="14.4" customHeight="1" x14ac:dyDescent="0.3">
      <c r="A88" s="179" t="s">
        <v>170</v>
      </c>
      <c r="B88" s="179"/>
      <c r="C88" s="179" t="s">
        <v>170</v>
      </c>
      <c r="D88" s="143">
        <f>IF('Valori assoluti'!N88&gt;0,'Valori assoluti'!D88/'Valori assoluti'!N88*100,"-")</f>
        <v>0</v>
      </c>
      <c r="E88" s="144">
        <f>IF('Valori assoluti'!N88&gt;0,'Valori assoluti'!E88/'Valori assoluti'!N88*100,"-")</f>
        <v>61.53846153846154</v>
      </c>
      <c r="F88" s="144">
        <f>IF('Valori assoluti'!N88&gt;0,'Valori assoluti'!F88/'Valori assoluti'!N88*100,"-")</f>
        <v>5.7692307692307692</v>
      </c>
      <c r="G88" s="144">
        <f>IF('Valori assoluti'!N88&gt;0,'Valori assoluti'!G88/'Valori assoluti'!N88*100,"-")</f>
        <v>9.6153846153846168</v>
      </c>
      <c r="H88" s="144">
        <f>IF('Valori assoluti'!N88&gt;0,'Valori assoluti'!H88/'Valori assoluti'!N88*100,"-")</f>
        <v>3.8461538461538463</v>
      </c>
      <c r="I88" s="144">
        <f>IF('Valori assoluti'!N88&gt;0,'Valori assoluti'!I88/'Valori assoluti'!N88*100,"-")</f>
        <v>5.7692307692307692</v>
      </c>
      <c r="J88" s="144">
        <f>IF('Valori assoluti'!N88&gt;0,'Valori assoluti'!J88/'Valori assoluti'!N88*100,"-")</f>
        <v>3.8461538461538463</v>
      </c>
      <c r="K88" s="144">
        <f>IF('Valori assoluti'!N88&gt;0,'Valori assoluti'!K88/'Valori assoluti'!N88*100,"-")</f>
        <v>9.6153846153846168</v>
      </c>
      <c r="L88" s="144">
        <f>IF('Valori assoluti'!N88&gt;0,'Valori assoluti'!L88/'Valori assoluti'!N88*100,"-")</f>
        <v>0</v>
      </c>
      <c r="M88" s="144">
        <f>IF('Valori assoluti'!N88&gt;0,'Valori assoluti'!M88/'Valori assoluti'!N88*100,"-")</f>
        <v>0</v>
      </c>
      <c r="N88" s="145">
        <f>IF('Valori assoluti'!N88&gt;0,'Valori assoluti'!N88/'Valori assoluti'!N88*100,"-")</f>
        <v>100</v>
      </c>
    </row>
    <row r="89" spans="1:14" ht="14.4" customHeight="1" x14ac:dyDescent="0.3">
      <c r="A89" s="179" t="s">
        <v>171</v>
      </c>
      <c r="B89" s="179"/>
      <c r="C89" s="179" t="s">
        <v>171</v>
      </c>
      <c r="D89" s="143">
        <f>IF('Valori assoluti'!N89&gt;0,'Valori assoluti'!D89/'Valori assoluti'!N89*100,"-")</f>
        <v>0</v>
      </c>
      <c r="E89" s="144">
        <f>IF('Valori assoluti'!N89&gt;0,'Valori assoluti'!E89/'Valori assoluti'!N89*100,"-")</f>
        <v>61.53846153846154</v>
      </c>
      <c r="F89" s="144">
        <f>IF('Valori assoluti'!N89&gt;0,'Valori assoluti'!F89/'Valori assoluti'!N89*100,"-")</f>
        <v>23.076923076923077</v>
      </c>
      <c r="G89" s="144">
        <f>IF('Valori assoluti'!N89&gt;0,'Valori assoluti'!G89/'Valori assoluti'!N89*100,"-")</f>
        <v>3.8461538461538463</v>
      </c>
      <c r="H89" s="144">
        <f>IF('Valori assoluti'!N89&gt;0,'Valori assoluti'!H89/'Valori assoluti'!N89*100,"-")</f>
        <v>0</v>
      </c>
      <c r="I89" s="144">
        <f>IF('Valori assoluti'!N89&gt;0,'Valori assoluti'!I89/'Valori assoluti'!N89*100,"-")</f>
        <v>7.6923076923076925</v>
      </c>
      <c r="J89" s="144">
        <f>IF('Valori assoluti'!N89&gt;0,'Valori assoluti'!J89/'Valori assoluti'!N89*100,"-")</f>
        <v>3.8461538461538463</v>
      </c>
      <c r="K89" s="144">
        <f>IF('Valori assoluti'!N89&gt;0,'Valori assoluti'!K89/'Valori assoluti'!N89*100,"-")</f>
        <v>0</v>
      </c>
      <c r="L89" s="144">
        <f>IF('Valori assoluti'!N89&gt;0,'Valori assoluti'!L89/'Valori assoluti'!N89*100,"-")</f>
        <v>0</v>
      </c>
      <c r="M89" s="144">
        <f>IF('Valori assoluti'!N89&gt;0,'Valori assoluti'!M89/'Valori assoluti'!N89*100,"-")</f>
        <v>0</v>
      </c>
      <c r="N89" s="145">
        <f>IF('Valori assoluti'!N89&gt;0,'Valori assoluti'!N89/'Valori assoluti'!N89*100,"-")</f>
        <v>100</v>
      </c>
    </row>
    <row r="90" spans="1:14" ht="14.4" customHeight="1" x14ac:dyDescent="0.3">
      <c r="A90" s="179" t="s">
        <v>172</v>
      </c>
      <c r="B90" s="179"/>
      <c r="C90" s="179" t="s">
        <v>172</v>
      </c>
      <c r="D90" s="143">
        <f>IF('Valori assoluti'!N90&gt;0,'Valori assoluti'!D90/'Valori assoluti'!N90*100,"-")</f>
        <v>5.8823529411764701</v>
      </c>
      <c r="E90" s="144">
        <f>IF('Valori assoluti'!N90&gt;0,'Valori assoluti'!E90/'Valori assoluti'!N90*100,"-")</f>
        <v>56.862745098039213</v>
      </c>
      <c r="F90" s="144">
        <f>IF('Valori assoluti'!N90&gt;0,'Valori assoluti'!F90/'Valori assoluti'!N90*100,"-")</f>
        <v>13.725490196078432</v>
      </c>
      <c r="G90" s="144">
        <f>IF('Valori assoluti'!N90&gt;0,'Valori assoluti'!G90/'Valori assoluti'!N90*100,"-")</f>
        <v>0</v>
      </c>
      <c r="H90" s="144">
        <f>IF('Valori assoluti'!N90&gt;0,'Valori assoluti'!H90/'Valori assoluti'!N90*100,"-")</f>
        <v>0</v>
      </c>
      <c r="I90" s="144">
        <f>IF('Valori assoluti'!N90&gt;0,'Valori assoluti'!I90/'Valori assoluti'!N90*100,"-")</f>
        <v>11.76470588235294</v>
      </c>
      <c r="J90" s="144">
        <f>IF('Valori assoluti'!N90&gt;0,'Valori assoluti'!J90/'Valori assoluti'!N90*100,"-")</f>
        <v>3.9215686274509802</v>
      </c>
      <c r="K90" s="144">
        <f>IF('Valori assoluti'!N90&gt;0,'Valori assoluti'!K90/'Valori assoluti'!N90*100,"-")</f>
        <v>1.9607843137254901</v>
      </c>
      <c r="L90" s="144">
        <f>IF('Valori assoluti'!N90&gt;0,'Valori assoluti'!L90/'Valori assoluti'!N90*100,"-")</f>
        <v>1.9607843137254901</v>
      </c>
      <c r="M90" s="144">
        <f>IF('Valori assoluti'!N90&gt;0,'Valori assoluti'!M90/'Valori assoluti'!N90*100,"-")</f>
        <v>3.9215686274509802</v>
      </c>
      <c r="N90" s="145">
        <f>IF('Valori assoluti'!N90&gt;0,'Valori assoluti'!N90/'Valori assoluti'!N90*100,"-")</f>
        <v>100</v>
      </c>
    </row>
    <row r="91" spans="1:14" ht="14.4" customHeight="1" x14ac:dyDescent="0.3">
      <c r="A91" s="179" t="s">
        <v>173</v>
      </c>
      <c r="B91" s="179"/>
      <c r="C91" s="179" t="s">
        <v>173</v>
      </c>
      <c r="D91" s="143">
        <f>IF('Valori assoluti'!N91&gt;0,'Valori assoluti'!D91/'Valori assoluti'!N91*100,"-")</f>
        <v>33.333333333333329</v>
      </c>
      <c r="E91" s="144">
        <f>IF('Valori assoluti'!N91&gt;0,'Valori assoluti'!E91/'Valori assoluti'!N91*100,"-")</f>
        <v>44.444444444444443</v>
      </c>
      <c r="F91" s="144">
        <f>IF('Valori assoluti'!N91&gt;0,'Valori assoluti'!F91/'Valori assoluti'!N91*100,"-")</f>
        <v>0</v>
      </c>
      <c r="G91" s="144">
        <f>IF('Valori assoluti'!N91&gt;0,'Valori assoluti'!G91/'Valori assoluti'!N91*100,"-")</f>
        <v>0</v>
      </c>
      <c r="H91" s="144">
        <f>IF('Valori assoluti'!N91&gt;0,'Valori assoluti'!H91/'Valori assoluti'!N91*100,"-")</f>
        <v>0</v>
      </c>
      <c r="I91" s="144">
        <f>IF('Valori assoluti'!N91&gt;0,'Valori assoluti'!I91/'Valori assoluti'!N91*100,"-")</f>
        <v>11.111111111111111</v>
      </c>
      <c r="J91" s="144">
        <f>IF('Valori assoluti'!N91&gt;0,'Valori assoluti'!J91/'Valori assoluti'!N91*100,"-")</f>
        <v>0</v>
      </c>
      <c r="K91" s="144">
        <f>IF('Valori assoluti'!N91&gt;0,'Valori assoluti'!K91/'Valori assoluti'!N91*100,"-")</f>
        <v>0</v>
      </c>
      <c r="L91" s="144">
        <f>IF('Valori assoluti'!N91&gt;0,'Valori assoluti'!L91/'Valori assoluti'!N91*100,"-")</f>
        <v>0</v>
      </c>
      <c r="M91" s="144">
        <f>IF('Valori assoluti'!N91&gt;0,'Valori assoluti'!M91/'Valori assoluti'!N91*100,"-")</f>
        <v>11.111111111111111</v>
      </c>
      <c r="N91" s="145">
        <f>IF('Valori assoluti'!N91&gt;0,'Valori assoluti'!N91/'Valori assoluti'!N91*100,"-")</f>
        <v>100</v>
      </c>
    </row>
    <row r="92" spans="1:14" ht="14.4" customHeight="1" x14ac:dyDescent="0.3">
      <c r="A92" s="179" t="s">
        <v>174</v>
      </c>
      <c r="B92" s="179"/>
      <c r="C92" s="179" t="s">
        <v>174</v>
      </c>
      <c r="D92" s="143">
        <f>IF('Valori assoluti'!N92&gt;0,'Valori assoluti'!D92/'Valori assoluti'!N92*100,"-")</f>
        <v>4.4943820224719104</v>
      </c>
      <c r="E92" s="144">
        <f>IF('Valori assoluti'!N92&gt;0,'Valori assoluti'!E92/'Valori assoluti'!N92*100,"-")</f>
        <v>70.786516853932582</v>
      </c>
      <c r="F92" s="144">
        <f>IF('Valori assoluti'!N92&gt;0,'Valori assoluti'!F92/'Valori assoluti'!N92*100,"-")</f>
        <v>7.8651685393258424</v>
      </c>
      <c r="G92" s="144">
        <f>IF('Valori assoluti'!N92&gt;0,'Valori assoluti'!G92/'Valori assoluti'!N92*100,"-")</f>
        <v>2.2471910112359552</v>
      </c>
      <c r="H92" s="144">
        <f>IF('Valori assoluti'!N92&gt;0,'Valori assoluti'!H92/'Valori assoluti'!N92*100,"-")</f>
        <v>1.1235955056179776</v>
      </c>
      <c r="I92" s="144">
        <f>IF('Valori assoluti'!N92&gt;0,'Valori assoluti'!I92/'Valori assoluti'!N92*100,"-")</f>
        <v>2.2471910112359552</v>
      </c>
      <c r="J92" s="144">
        <f>IF('Valori assoluti'!N92&gt;0,'Valori assoluti'!J92/'Valori assoluti'!N92*100,"-")</f>
        <v>2.2471910112359552</v>
      </c>
      <c r="K92" s="144">
        <f>IF('Valori assoluti'!N92&gt;0,'Valori assoluti'!K92/'Valori assoluti'!N92*100,"-")</f>
        <v>5.6179775280898872</v>
      </c>
      <c r="L92" s="144">
        <f>IF('Valori assoluti'!N92&gt;0,'Valori assoluti'!L92/'Valori assoluti'!N92*100,"-")</f>
        <v>0</v>
      </c>
      <c r="M92" s="144">
        <f>IF('Valori assoluti'!N92&gt;0,'Valori assoluti'!M92/'Valori assoluti'!N92*100,"-")</f>
        <v>3.3707865168539324</v>
      </c>
      <c r="N92" s="145">
        <f>IF('Valori assoluti'!N92&gt;0,'Valori assoluti'!N92/'Valori assoluti'!N92*100,"-")</f>
        <v>100</v>
      </c>
    </row>
    <row r="93" spans="1:14" ht="14.4" customHeight="1" x14ac:dyDescent="0.3">
      <c r="A93" s="179" t="s">
        <v>175</v>
      </c>
      <c r="B93" s="179"/>
      <c r="C93" s="179" t="s">
        <v>175</v>
      </c>
      <c r="D93" s="143">
        <f>IF('Valori assoluti'!N93&gt;0,'Valori assoluti'!D93/'Valori assoluti'!N93*100,"-")</f>
        <v>0</v>
      </c>
      <c r="E93" s="144">
        <f>IF('Valori assoluti'!N93&gt;0,'Valori assoluti'!E93/'Valori assoluti'!N93*100,"-")</f>
        <v>57.499999999999993</v>
      </c>
      <c r="F93" s="144">
        <f>IF('Valori assoluti'!N93&gt;0,'Valori assoluti'!F93/'Valori assoluti'!N93*100,"-")</f>
        <v>10</v>
      </c>
      <c r="G93" s="144">
        <f>IF('Valori assoluti'!N93&gt;0,'Valori assoluti'!G93/'Valori assoluti'!N93*100,"-")</f>
        <v>5</v>
      </c>
      <c r="H93" s="144">
        <f>IF('Valori assoluti'!N93&gt;0,'Valori assoluti'!H93/'Valori assoluti'!N93*100,"-")</f>
        <v>0</v>
      </c>
      <c r="I93" s="144">
        <f>IF('Valori assoluti'!N93&gt;0,'Valori assoluti'!I93/'Valori assoluti'!N93*100,"-")</f>
        <v>10</v>
      </c>
      <c r="J93" s="144">
        <f>IF('Valori assoluti'!N93&gt;0,'Valori assoluti'!J93/'Valori assoluti'!N93*100,"-")</f>
        <v>10</v>
      </c>
      <c r="K93" s="144">
        <f>IF('Valori assoluti'!N93&gt;0,'Valori assoluti'!K93/'Valori assoluti'!N93*100,"-")</f>
        <v>5</v>
      </c>
      <c r="L93" s="144">
        <f>IF('Valori assoluti'!N93&gt;0,'Valori assoluti'!L93/'Valori assoluti'!N93*100,"-")</f>
        <v>2.5</v>
      </c>
      <c r="M93" s="144">
        <f>IF('Valori assoluti'!N93&gt;0,'Valori assoluti'!M93/'Valori assoluti'!N93*100,"-")</f>
        <v>0</v>
      </c>
      <c r="N93" s="145">
        <f>IF('Valori assoluti'!N93&gt;0,'Valori assoluti'!N93/'Valori assoluti'!N93*100,"-")</f>
        <v>100</v>
      </c>
    </row>
    <row r="94" spans="1:14" ht="14.4" customHeight="1" x14ac:dyDescent="0.3">
      <c r="A94" s="179" t="s">
        <v>181</v>
      </c>
      <c r="B94" s="179"/>
      <c r="C94" s="179" t="s">
        <v>181</v>
      </c>
      <c r="D94" s="143">
        <f>IF('Valori assoluti'!N94&gt;0,'Valori assoluti'!D94/'Valori assoluti'!N94*100,"-")</f>
        <v>0</v>
      </c>
      <c r="E94" s="144">
        <f>IF('Valori assoluti'!N94&gt;0,'Valori assoluti'!E94/'Valori assoluti'!N94*100,"-")</f>
        <v>55.555555555555557</v>
      </c>
      <c r="F94" s="144">
        <f>IF('Valori assoluti'!N94&gt;0,'Valori assoluti'!F94/'Valori assoluti'!N94*100,"-")</f>
        <v>11.111111111111111</v>
      </c>
      <c r="G94" s="144">
        <f>IF('Valori assoluti'!N94&gt;0,'Valori assoluti'!G94/'Valori assoluti'!N94*100,"-")</f>
        <v>22.222222222222221</v>
      </c>
      <c r="H94" s="144">
        <f>IF('Valori assoluti'!N94&gt;0,'Valori assoluti'!H94/'Valori assoluti'!N94*100,"-")</f>
        <v>0</v>
      </c>
      <c r="I94" s="144">
        <f>IF('Valori assoluti'!N94&gt;0,'Valori assoluti'!I94/'Valori assoluti'!N94*100,"-")</f>
        <v>11.111111111111111</v>
      </c>
      <c r="J94" s="144">
        <f>IF('Valori assoluti'!N94&gt;0,'Valori assoluti'!J94/'Valori assoluti'!N94*100,"-")</f>
        <v>0</v>
      </c>
      <c r="K94" s="144">
        <f>IF('Valori assoluti'!N94&gt;0,'Valori assoluti'!K94/'Valori assoluti'!N94*100,"-")</f>
        <v>0</v>
      </c>
      <c r="L94" s="144">
        <f>IF('Valori assoluti'!N94&gt;0,'Valori assoluti'!L94/'Valori assoluti'!N94*100,"-")</f>
        <v>0</v>
      </c>
      <c r="M94" s="144">
        <f>IF('Valori assoluti'!N94&gt;0,'Valori assoluti'!M94/'Valori assoluti'!N94*100,"-")</f>
        <v>0</v>
      </c>
      <c r="N94" s="145">
        <f>IF('Valori assoluti'!N94&gt;0,'Valori assoluti'!N94/'Valori assoluti'!N94*100,"-")</f>
        <v>100</v>
      </c>
    </row>
    <row r="95" spans="1:14" ht="14.4" customHeight="1" x14ac:dyDescent="0.3">
      <c r="A95" s="179" t="s">
        <v>182</v>
      </c>
      <c r="B95" s="179"/>
      <c r="C95" s="179" t="s">
        <v>182</v>
      </c>
      <c r="D95" s="143">
        <f>IF('Valori assoluti'!N95&gt;0,'Valori assoluti'!D95/'Valori assoluti'!N95*100,"-")</f>
        <v>0</v>
      </c>
      <c r="E95" s="144">
        <f>IF('Valori assoluti'!N95&gt;0,'Valori assoluti'!E95/'Valori assoluti'!N95*100,"-")</f>
        <v>83.333333333333343</v>
      </c>
      <c r="F95" s="144">
        <f>IF('Valori assoluti'!N95&gt;0,'Valori assoluti'!F95/'Valori assoluti'!N95*100,"-")</f>
        <v>0</v>
      </c>
      <c r="G95" s="144">
        <f>IF('Valori assoluti'!N95&gt;0,'Valori assoluti'!G95/'Valori assoluti'!N95*100,"-")</f>
        <v>5.5555555555555554</v>
      </c>
      <c r="H95" s="144">
        <f>IF('Valori assoluti'!N95&gt;0,'Valori assoluti'!H95/'Valori assoluti'!N95*100,"-")</f>
        <v>0</v>
      </c>
      <c r="I95" s="144">
        <f>IF('Valori assoluti'!N95&gt;0,'Valori assoluti'!I95/'Valori assoluti'!N95*100,"-")</f>
        <v>5.5555555555555554</v>
      </c>
      <c r="J95" s="144">
        <f>IF('Valori assoluti'!N95&gt;0,'Valori assoluti'!J95/'Valori assoluti'!N95*100,"-")</f>
        <v>5.5555555555555554</v>
      </c>
      <c r="K95" s="144">
        <f>IF('Valori assoluti'!N95&gt;0,'Valori assoluti'!K95/'Valori assoluti'!N95*100,"-")</f>
        <v>0</v>
      </c>
      <c r="L95" s="144">
        <f>IF('Valori assoluti'!N95&gt;0,'Valori assoluti'!L95/'Valori assoluti'!N95*100,"-")</f>
        <v>0</v>
      </c>
      <c r="M95" s="144">
        <f>IF('Valori assoluti'!N95&gt;0,'Valori assoluti'!M95/'Valori assoluti'!N95*100,"-")</f>
        <v>0</v>
      </c>
      <c r="N95" s="145">
        <f>IF('Valori assoluti'!N95&gt;0,'Valori assoluti'!N95/'Valori assoluti'!N95*100,"-")</f>
        <v>100</v>
      </c>
    </row>
    <row r="96" spans="1:14" ht="14.4" customHeight="1" x14ac:dyDescent="0.3">
      <c r="A96" s="179" t="s">
        <v>185</v>
      </c>
      <c r="B96" s="179"/>
      <c r="C96" s="179" t="s">
        <v>185</v>
      </c>
      <c r="D96" s="143">
        <f>IF('Valori assoluti'!N96&gt;0,'Valori assoluti'!D96/'Valori assoluti'!N96*100,"-")</f>
        <v>0</v>
      </c>
      <c r="E96" s="144">
        <f>IF('Valori assoluti'!N96&gt;0,'Valori assoluti'!E96/'Valori assoluti'!N96*100,"-")</f>
        <v>40</v>
      </c>
      <c r="F96" s="144">
        <f>IF('Valori assoluti'!N96&gt;0,'Valori assoluti'!F96/'Valori assoluti'!N96*100,"-")</f>
        <v>0</v>
      </c>
      <c r="G96" s="144">
        <f>IF('Valori assoluti'!N96&gt;0,'Valori assoluti'!G96/'Valori assoluti'!N96*100,"-")</f>
        <v>0</v>
      </c>
      <c r="H96" s="144">
        <f>IF('Valori assoluti'!N96&gt;0,'Valori assoluti'!H96/'Valori assoluti'!N96*100,"-")</f>
        <v>0</v>
      </c>
      <c r="I96" s="144">
        <f>IF('Valori assoluti'!N96&gt;0,'Valori assoluti'!I96/'Valori assoluti'!N96*100,"-")</f>
        <v>20</v>
      </c>
      <c r="J96" s="144">
        <f>IF('Valori assoluti'!N96&gt;0,'Valori assoluti'!J96/'Valori assoluti'!N96*100,"-")</f>
        <v>40</v>
      </c>
      <c r="K96" s="144">
        <f>IF('Valori assoluti'!N96&gt;0,'Valori assoluti'!K96/'Valori assoluti'!N96*100,"-")</f>
        <v>0</v>
      </c>
      <c r="L96" s="144">
        <f>IF('Valori assoluti'!N96&gt;0,'Valori assoluti'!L96/'Valori assoluti'!N96*100,"-")</f>
        <v>0</v>
      </c>
      <c r="M96" s="144">
        <f>IF('Valori assoluti'!N96&gt;0,'Valori assoluti'!M96/'Valori assoluti'!N96*100,"-")</f>
        <v>0</v>
      </c>
      <c r="N96" s="145">
        <f>IF('Valori assoluti'!N96&gt;0,'Valori assoluti'!N96/'Valori assoluti'!N96*100,"-")</f>
        <v>100</v>
      </c>
    </row>
    <row r="97" spans="1:14" ht="14.4" customHeight="1" x14ac:dyDescent="0.3">
      <c r="A97" s="179" t="s">
        <v>176</v>
      </c>
      <c r="B97" s="179"/>
      <c r="C97" s="179" t="s">
        <v>176</v>
      </c>
      <c r="D97" s="143">
        <f>IF('Valori assoluti'!N97&gt;0,'Valori assoluti'!D97/'Valori assoluti'!N97*100,"-")</f>
        <v>0</v>
      </c>
      <c r="E97" s="144">
        <f>IF('Valori assoluti'!N97&gt;0,'Valori assoluti'!E97/'Valori assoluti'!N97*100,"-")</f>
        <v>50</v>
      </c>
      <c r="F97" s="144">
        <f>IF('Valori assoluti'!N97&gt;0,'Valori assoluti'!F97/'Valori assoluti'!N97*100,"-")</f>
        <v>4.5454545454545459</v>
      </c>
      <c r="G97" s="144">
        <f>IF('Valori assoluti'!N97&gt;0,'Valori assoluti'!G97/'Valori assoluti'!N97*100,"-")</f>
        <v>13.636363636363635</v>
      </c>
      <c r="H97" s="144">
        <f>IF('Valori assoluti'!N97&gt;0,'Valori assoluti'!H97/'Valori assoluti'!N97*100,"-")</f>
        <v>0</v>
      </c>
      <c r="I97" s="144">
        <f>IF('Valori assoluti'!N97&gt;0,'Valori assoluti'!I97/'Valori assoluti'!N97*100,"-")</f>
        <v>0</v>
      </c>
      <c r="J97" s="144">
        <f>IF('Valori assoluti'!N97&gt;0,'Valori assoluti'!J97/'Valori assoluti'!N97*100,"-")</f>
        <v>31.818181818181817</v>
      </c>
      <c r="K97" s="144">
        <f>IF('Valori assoluti'!N97&gt;0,'Valori assoluti'!K97/'Valori assoluti'!N97*100,"-")</f>
        <v>0</v>
      </c>
      <c r="L97" s="144">
        <f>IF('Valori assoluti'!N97&gt;0,'Valori assoluti'!L97/'Valori assoluti'!N97*100,"-")</f>
        <v>0</v>
      </c>
      <c r="M97" s="144">
        <f>IF('Valori assoluti'!N97&gt;0,'Valori assoluti'!M97/'Valori assoluti'!N97*100,"-")</f>
        <v>0</v>
      </c>
      <c r="N97" s="145">
        <f>IF('Valori assoluti'!N97&gt;0,'Valori assoluti'!N97/'Valori assoluti'!N97*100,"-")</f>
        <v>100</v>
      </c>
    </row>
    <row r="98" spans="1:14" ht="14.4" customHeight="1" x14ac:dyDescent="0.3">
      <c r="A98" s="179" t="s">
        <v>177</v>
      </c>
      <c r="B98" s="179"/>
      <c r="C98" s="179" t="s">
        <v>177</v>
      </c>
      <c r="D98" s="143">
        <f>IF('Valori assoluti'!N98&gt;0,'Valori assoluti'!D98/'Valori assoluti'!N98*100,"-")</f>
        <v>0</v>
      </c>
      <c r="E98" s="144">
        <f>IF('Valori assoluti'!N98&gt;0,'Valori assoluti'!E98/'Valori assoluti'!N98*100,"-")</f>
        <v>69.767441860465112</v>
      </c>
      <c r="F98" s="144">
        <f>IF('Valori assoluti'!N98&gt;0,'Valori assoluti'!F98/'Valori assoluti'!N98*100,"-")</f>
        <v>2.3255813953488373</v>
      </c>
      <c r="G98" s="144">
        <f>IF('Valori assoluti'!N98&gt;0,'Valori assoluti'!G98/'Valori assoluti'!N98*100,"-")</f>
        <v>2.3255813953488373</v>
      </c>
      <c r="H98" s="144">
        <f>IF('Valori assoluti'!N98&gt;0,'Valori assoluti'!H98/'Valori assoluti'!N98*100,"-")</f>
        <v>4.6511627906976747</v>
      </c>
      <c r="I98" s="144">
        <f>IF('Valori assoluti'!N98&gt;0,'Valori assoluti'!I98/'Valori assoluti'!N98*100,"-")</f>
        <v>0</v>
      </c>
      <c r="J98" s="144">
        <f>IF('Valori assoluti'!N98&gt;0,'Valori assoluti'!J98/'Valori assoluti'!N98*100,"-")</f>
        <v>11.627906976744185</v>
      </c>
      <c r="K98" s="144">
        <f>IF('Valori assoluti'!N98&gt;0,'Valori assoluti'!K98/'Valori assoluti'!N98*100,"-")</f>
        <v>0</v>
      </c>
      <c r="L98" s="144">
        <f>IF('Valori assoluti'!N98&gt;0,'Valori assoluti'!L98/'Valori assoluti'!N98*100,"-")</f>
        <v>9.3023255813953494</v>
      </c>
      <c r="M98" s="144">
        <f>IF('Valori assoluti'!N98&gt;0,'Valori assoluti'!M98/'Valori assoluti'!N98*100,"-")</f>
        <v>0</v>
      </c>
      <c r="N98" s="145">
        <f>IF('Valori assoluti'!N98&gt;0,'Valori assoluti'!N98/'Valori assoluti'!N98*100,"-")</f>
        <v>100</v>
      </c>
    </row>
    <row r="99" spans="1:14" ht="14.4" customHeight="1" x14ac:dyDescent="0.3">
      <c r="A99" s="179" t="s">
        <v>178</v>
      </c>
      <c r="B99" s="179"/>
      <c r="C99" s="179" t="s">
        <v>178</v>
      </c>
      <c r="D99" s="165">
        <f>IF('Valori assoluti'!N99&gt;0,'Valori assoluti'!D99/'Valori assoluti'!N99*100,"-")</f>
        <v>0</v>
      </c>
      <c r="E99" s="166">
        <f>IF('Valori assoluti'!N99&gt;0,'Valori assoluti'!E99/'Valori assoluti'!N99*100,"-")</f>
        <v>42.857142857142854</v>
      </c>
      <c r="F99" s="166">
        <f>IF('Valori assoluti'!N99&gt;0,'Valori assoluti'!F99/'Valori assoluti'!N99*100,"-")</f>
        <v>4.7619047619047619</v>
      </c>
      <c r="G99" s="166">
        <f>IF('Valori assoluti'!N99&gt;0,'Valori assoluti'!G99/'Valori assoluti'!N99*100,"-")</f>
        <v>9.5238095238095237</v>
      </c>
      <c r="H99" s="166">
        <f>IF('Valori assoluti'!N99&gt;0,'Valori assoluti'!H99/'Valori assoluti'!N99*100,"-")</f>
        <v>0</v>
      </c>
      <c r="I99" s="166">
        <f>IF('Valori assoluti'!N99&gt;0,'Valori assoluti'!I99/'Valori assoluti'!N99*100,"-")</f>
        <v>14.285714285714285</v>
      </c>
      <c r="J99" s="166">
        <f>IF('Valori assoluti'!N99&gt;0,'Valori assoluti'!J99/'Valori assoluti'!N99*100,"-")</f>
        <v>23.809523809523807</v>
      </c>
      <c r="K99" s="166">
        <f>IF('Valori assoluti'!N99&gt;0,'Valori assoluti'!K99/'Valori assoluti'!N99*100,"-")</f>
        <v>0</v>
      </c>
      <c r="L99" s="166">
        <f>IF('Valori assoluti'!N99&gt;0,'Valori assoluti'!L99/'Valori assoluti'!N99*100,"-")</f>
        <v>4.7619047619047619</v>
      </c>
      <c r="M99" s="166">
        <f>IF('Valori assoluti'!N99&gt;0,'Valori assoluti'!M99/'Valori assoluti'!N99*100,"-")</f>
        <v>0</v>
      </c>
      <c r="N99" s="167">
        <f>IF('Valori assoluti'!N99&gt;0,'Valori assoluti'!N99/'Valori assoluti'!N99*100,"-")</f>
        <v>100</v>
      </c>
    </row>
    <row r="100" spans="1:14" ht="15" customHeight="1" thickBot="1" x14ac:dyDescent="0.35">
      <c r="A100" s="180" t="s">
        <v>36</v>
      </c>
      <c r="B100" s="180" t="s">
        <v>36</v>
      </c>
      <c r="C100" s="180"/>
      <c r="D100" s="153">
        <f>IF('Valori assoluti'!N100&gt;0,'Valori assoluti'!D100/'Valori assoluti'!N100*100,"-")</f>
        <v>1.7973856209150325</v>
      </c>
      <c r="E100" s="152">
        <f>IF('Valori assoluti'!N100&gt;0,'Valori assoluti'!E100/'Valori assoluti'!N100*100,"-")</f>
        <v>60.947712418300661</v>
      </c>
      <c r="F100" s="152">
        <f>IF('Valori assoluti'!N100&gt;0,'Valori assoluti'!F100/'Valori assoluti'!N100*100,"-")</f>
        <v>9.3137254901960791</v>
      </c>
      <c r="G100" s="152">
        <f>IF('Valori assoluti'!N100&gt;0,'Valori assoluti'!G100/'Valori assoluti'!N100*100,"-")</f>
        <v>4.9019607843137258</v>
      </c>
      <c r="H100" s="152">
        <f>IF('Valori assoluti'!N100&gt;0,'Valori assoluti'!H100/'Valori assoluti'!N100*100,"-")</f>
        <v>1.6339869281045754</v>
      </c>
      <c r="I100" s="152">
        <f>IF('Valori assoluti'!N100&gt;0,'Valori assoluti'!I100/'Valori assoluti'!N100*100,"-")</f>
        <v>8.4967320261437909</v>
      </c>
      <c r="J100" s="152">
        <f>IF('Valori assoluti'!N100&gt;0,'Valori assoluti'!J100/'Valori assoluti'!N100*100,"-")</f>
        <v>5.8823529411764701</v>
      </c>
      <c r="K100" s="152">
        <f>IF('Valori assoluti'!N100&gt;0,'Valori assoluti'!K100/'Valori assoluti'!N100*100,"-")</f>
        <v>3.7581699346405228</v>
      </c>
      <c r="L100" s="152">
        <f>IF('Valori assoluti'!N100&gt;0,'Valori assoluti'!L100/'Valori assoluti'!N100*100,"-")</f>
        <v>1.4705882352941175</v>
      </c>
      <c r="M100" s="152">
        <f>IF('Valori assoluti'!N100&gt;0,'Valori assoluti'!M100/'Valori assoluti'!N100*100,"-")</f>
        <v>1.7973856209150325</v>
      </c>
      <c r="N100" s="154">
        <f>IF('Valori assoluti'!N100&gt;0,'Valori assoluti'!N100/'Valori assoluti'!N100*100,"-")</f>
        <v>100</v>
      </c>
    </row>
  </sheetData>
  <mergeCells count="43">
    <mergeCell ref="A1:N1"/>
    <mergeCell ref="A2:N2"/>
    <mergeCell ref="A3:C4"/>
    <mergeCell ref="D3:M3"/>
    <mergeCell ref="N3:N4"/>
    <mergeCell ref="A5:A19"/>
    <mergeCell ref="B5:B18"/>
    <mergeCell ref="B19:C19"/>
    <mergeCell ref="A20:A36"/>
    <mergeCell ref="B20:B35"/>
    <mergeCell ref="B36:C36"/>
    <mergeCell ref="A97:C97"/>
    <mergeCell ref="A98:C98"/>
    <mergeCell ref="A99:C99"/>
    <mergeCell ref="A100:C100"/>
    <mergeCell ref="A37:A56"/>
    <mergeCell ref="B37:B55"/>
    <mergeCell ref="B56:C56"/>
    <mergeCell ref="A57:A74"/>
    <mergeCell ref="B57:B73"/>
    <mergeCell ref="B74:C74"/>
    <mergeCell ref="A92:C92"/>
    <mergeCell ref="A93:C93"/>
    <mergeCell ref="A94:C94"/>
    <mergeCell ref="A95:C95"/>
    <mergeCell ref="A96:C96"/>
    <mergeCell ref="A88:C88"/>
    <mergeCell ref="A89:C89"/>
    <mergeCell ref="A90:C90"/>
    <mergeCell ref="A91:C91"/>
    <mergeCell ref="A75:A78"/>
    <mergeCell ref="B75:B77"/>
    <mergeCell ref="B78:C78"/>
    <mergeCell ref="A83:C83"/>
    <mergeCell ref="A84:C84"/>
    <mergeCell ref="A85:C85"/>
    <mergeCell ref="A86:C86"/>
    <mergeCell ref="A87:C87"/>
    <mergeCell ref="D79:M79"/>
    <mergeCell ref="N79:N80"/>
    <mergeCell ref="A79:C80"/>
    <mergeCell ref="A81:C81"/>
    <mergeCell ref="A82:C8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F28"/>
  <sheetViews>
    <sheetView workbookViewId="0">
      <selection activeCell="F9" sqref="F9"/>
    </sheetView>
  </sheetViews>
  <sheetFormatPr defaultRowHeight="14.4" x14ac:dyDescent="0.3"/>
  <sheetData>
    <row r="5" spans="1:6" x14ac:dyDescent="0.3">
      <c r="A5" t="s">
        <v>83</v>
      </c>
      <c r="B5">
        <v>2619</v>
      </c>
      <c r="C5" t="s">
        <v>84</v>
      </c>
      <c r="F5">
        <v>234</v>
      </c>
    </row>
    <row r="8" spans="1:6" x14ac:dyDescent="0.3">
      <c r="A8" t="s">
        <v>85</v>
      </c>
      <c r="B8">
        <v>664</v>
      </c>
      <c r="C8" t="s">
        <v>86</v>
      </c>
      <c r="F8">
        <v>217</v>
      </c>
    </row>
    <row r="11" spans="1:6" x14ac:dyDescent="0.3">
      <c r="A11" t="s">
        <v>36</v>
      </c>
      <c r="B11">
        <v>3283</v>
      </c>
      <c r="C11" t="s">
        <v>87</v>
      </c>
      <c r="F11">
        <v>451</v>
      </c>
    </row>
    <row r="16" spans="1:6" x14ac:dyDescent="0.3">
      <c r="C16" t="s">
        <v>88</v>
      </c>
      <c r="F16">
        <v>2022</v>
      </c>
    </row>
    <row r="18" spans="3:6" x14ac:dyDescent="0.3">
      <c r="C18" t="s">
        <v>89</v>
      </c>
      <c r="F18">
        <v>240</v>
      </c>
    </row>
    <row r="21" spans="3:6" x14ac:dyDescent="0.3">
      <c r="C21" t="s">
        <v>90</v>
      </c>
      <c r="F21">
        <v>363</v>
      </c>
    </row>
    <row r="23" spans="3:6" x14ac:dyDescent="0.3">
      <c r="C23" t="s">
        <v>91</v>
      </c>
      <c r="F23">
        <v>207</v>
      </c>
    </row>
    <row r="26" spans="3:6" x14ac:dyDescent="0.3">
      <c r="F26">
        <v>2619</v>
      </c>
    </row>
    <row r="28" spans="3:6" x14ac:dyDescent="0.3">
      <c r="F28">
        <v>664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1"/>
  <sheetViews>
    <sheetView workbookViewId="0">
      <selection activeCell="H29" sqref="H29"/>
    </sheetView>
  </sheetViews>
  <sheetFormatPr defaultColWidth="9.109375" defaultRowHeight="8.4" x14ac:dyDescent="0.15"/>
  <cols>
    <col min="1" max="1" width="7.33203125" style="31" bestFit="1" customWidth="1"/>
    <col min="2" max="2" width="6.5546875" style="31" customWidth="1"/>
    <col min="3" max="3" width="6.6640625" style="31" customWidth="1"/>
    <col min="4" max="4" width="6.5546875" style="31" customWidth="1"/>
    <col min="5" max="5" width="0.88671875" style="31" customWidth="1"/>
    <col min="6" max="6" width="6.5546875" style="31" customWidth="1"/>
    <col min="7" max="7" width="6.6640625" style="31" customWidth="1"/>
    <col min="8" max="8" width="6.5546875" style="31" customWidth="1"/>
    <col min="9" max="9" width="0.88671875" style="31" customWidth="1"/>
    <col min="10" max="10" width="6.5546875" style="31" customWidth="1"/>
    <col min="11" max="11" width="6.6640625" style="31" customWidth="1"/>
    <col min="12" max="12" width="6.5546875" style="31" customWidth="1"/>
    <col min="13" max="13" width="0.88671875" style="31" customWidth="1"/>
    <col min="14" max="14" width="6.5546875" style="31" customWidth="1"/>
    <col min="15" max="15" width="6.6640625" style="31" customWidth="1"/>
    <col min="16" max="16" width="10.21875" style="31" customWidth="1"/>
    <col min="17" max="256" width="9.109375" style="31"/>
    <col min="257" max="257" width="7.33203125" style="31" bestFit="1" customWidth="1"/>
    <col min="258" max="258" width="6.5546875" style="31" customWidth="1"/>
    <col min="259" max="259" width="6.6640625" style="31" customWidth="1"/>
    <col min="260" max="260" width="6.5546875" style="31" customWidth="1"/>
    <col min="261" max="261" width="0.88671875" style="31" customWidth="1"/>
    <col min="262" max="262" width="6.5546875" style="31" customWidth="1"/>
    <col min="263" max="263" width="6.6640625" style="31" customWidth="1"/>
    <col min="264" max="264" width="6.5546875" style="31" customWidth="1"/>
    <col min="265" max="265" width="0.88671875" style="31" customWidth="1"/>
    <col min="266" max="266" width="6.5546875" style="31" customWidth="1"/>
    <col min="267" max="267" width="6.6640625" style="31" customWidth="1"/>
    <col min="268" max="268" width="6.5546875" style="31" customWidth="1"/>
    <col min="269" max="269" width="0.88671875" style="31" customWidth="1"/>
    <col min="270" max="270" width="6.5546875" style="31" customWidth="1"/>
    <col min="271" max="271" width="6.6640625" style="31" customWidth="1"/>
    <col min="272" max="272" width="6.5546875" style="31" customWidth="1"/>
    <col min="273" max="512" width="9.109375" style="31"/>
    <col min="513" max="513" width="7.33203125" style="31" bestFit="1" customWidth="1"/>
    <col min="514" max="514" width="6.5546875" style="31" customWidth="1"/>
    <col min="515" max="515" width="6.6640625" style="31" customWidth="1"/>
    <col min="516" max="516" width="6.5546875" style="31" customWidth="1"/>
    <col min="517" max="517" width="0.88671875" style="31" customWidth="1"/>
    <col min="518" max="518" width="6.5546875" style="31" customWidth="1"/>
    <col min="519" max="519" width="6.6640625" style="31" customWidth="1"/>
    <col min="520" max="520" width="6.5546875" style="31" customWidth="1"/>
    <col min="521" max="521" width="0.88671875" style="31" customWidth="1"/>
    <col min="522" max="522" width="6.5546875" style="31" customWidth="1"/>
    <col min="523" max="523" width="6.6640625" style="31" customWidth="1"/>
    <col min="524" max="524" width="6.5546875" style="31" customWidth="1"/>
    <col min="525" max="525" width="0.88671875" style="31" customWidth="1"/>
    <col min="526" max="526" width="6.5546875" style="31" customWidth="1"/>
    <col min="527" max="527" width="6.6640625" style="31" customWidth="1"/>
    <col min="528" max="528" width="6.5546875" style="31" customWidth="1"/>
    <col min="529" max="768" width="9.109375" style="31"/>
    <col min="769" max="769" width="7.33203125" style="31" bestFit="1" customWidth="1"/>
    <col min="770" max="770" width="6.5546875" style="31" customWidth="1"/>
    <col min="771" max="771" width="6.6640625" style="31" customWidth="1"/>
    <col min="772" max="772" width="6.5546875" style="31" customWidth="1"/>
    <col min="773" max="773" width="0.88671875" style="31" customWidth="1"/>
    <col min="774" max="774" width="6.5546875" style="31" customWidth="1"/>
    <col min="775" max="775" width="6.6640625" style="31" customWidth="1"/>
    <col min="776" max="776" width="6.5546875" style="31" customWidth="1"/>
    <col min="777" max="777" width="0.88671875" style="31" customWidth="1"/>
    <col min="778" max="778" width="6.5546875" style="31" customWidth="1"/>
    <col min="779" max="779" width="6.6640625" style="31" customWidth="1"/>
    <col min="780" max="780" width="6.5546875" style="31" customWidth="1"/>
    <col min="781" max="781" width="0.88671875" style="31" customWidth="1"/>
    <col min="782" max="782" width="6.5546875" style="31" customWidth="1"/>
    <col min="783" max="783" width="6.6640625" style="31" customWidth="1"/>
    <col min="784" max="784" width="6.5546875" style="31" customWidth="1"/>
    <col min="785" max="1024" width="9.109375" style="31"/>
    <col min="1025" max="1025" width="7.33203125" style="31" bestFit="1" customWidth="1"/>
    <col min="1026" max="1026" width="6.5546875" style="31" customWidth="1"/>
    <col min="1027" max="1027" width="6.6640625" style="31" customWidth="1"/>
    <col min="1028" max="1028" width="6.5546875" style="31" customWidth="1"/>
    <col min="1029" max="1029" width="0.88671875" style="31" customWidth="1"/>
    <col min="1030" max="1030" width="6.5546875" style="31" customWidth="1"/>
    <col min="1031" max="1031" width="6.6640625" style="31" customWidth="1"/>
    <col min="1032" max="1032" width="6.5546875" style="31" customWidth="1"/>
    <col min="1033" max="1033" width="0.88671875" style="31" customWidth="1"/>
    <col min="1034" max="1034" width="6.5546875" style="31" customWidth="1"/>
    <col min="1035" max="1035" width="6.6640625" style="31" customWidth="1"/>
    <col min="1036" max="1036" width="6.5546875" style="31" customWidth="1"/>
    <col min="1037" max="1037" width="0.88671875" style="31" customWidth="1"/>
    <col min="1038" max="1038" width="6.5546875" style="31" customWidth="1"/>
    <col min="1039" max="1039" width="6.6640625" style="31" customWidth="1"/>
    <col min="1040" max="1040" width="6.5546875" style="31" customWidth="1"/>
    <col min="1041" max="1280" width="9.109375" style="31"/>
    <col min="1281" max="1281" width="7.33203125" style="31" bestFit="1" customWidth="1"/>
    <col min="1282" max="1282" width="6.5546875" style="31" customWidth="1"/>
    <col min="1283" max="1283" width="6.6640625" style="31" customWidth="1"/>
    <col min="1284" max="1284" width="6.5546875" style="31" customWidth="1"/>
    <col min="1285" max="1285" width="0.88671875" style="31" customWidth="1"/>
    <col min="1286" max="1286" width="6.5546875" style="31" customWidth="1"/>
    <col min="1287" max="1287" width="6.6640625" style="31" customWidth="1"/>
    <col min="1288" max="1288" width="6.5546875" style="31" customWidth="1"/>
    <col min="1289" max="1289" width="0.88671875" style="31" customWidth="1"/>
    <col min="1290" max="1290" width="6.5546875" style="31" customWidth="1"/>
    <col min="1291" max="1291" width="6.6640625" style="31" customWidth="1"/>
    <col min="1292" max="1292" width="6.5546875" style="31" customWidth="1"/>
    <col min="1293" max="1293" width="0.88671875" style="31" customWidth="1"/>
    <col min="1294" max="1294" width="6.5546875" style="31" customWidth="1"/>
    <col min="1295" max="1295" width="6.6640625" style="31" customWidth="1"/>
    <col min="1296" max="1296" width="6.5546875" style="31" customWidth="1"/>
    <col min="1297" max="1536" width="9.109375" style="31"/>
    <col min="1537" max="1537" width="7.33203125" style="31" bestFit="1" customWidth="1"/>
    <col min="1538" max="1538" width="6.5546875" style="31" customWidth="1"/>
    <col min="1539" max="1539" width="6.6640625" style="31" customWidth="1"/>
    <col min="1540" max="1540" width="6.5546875" style="31" customWidth="1"/>
    <col min="1541" max="1541" width="0.88671875" style="31" customWidth="1"/>
    <col min="1542" max="1542" width="6.5546875" style="31" customWidth="1"/>
    <col min="1543" max="1543" width="6.6640625" style="31" customWidth="1"/>
    <col min="1544" max="1544" width="6.5546875" style="31" customWidth="1"/>
    <col min="1545" max="1545" width="0.88671875" style="31" customWidth="1"/>
    <col min="1546" max="1546" width="6.5546875" style="31" customWidth="1"/>
    <col min="1547" max="1547" width="6.6640625" style="31" customWidth="1"/>
    <col min="1548" max="1548" width="6.5546875" style="31" customWidth="1"/>
    <col min="1549" max="1549" width="0.88671875" style="31" customWidth="1"/>
    <col min="1550" max="1550" width="6.5546875" style="31" customWidth="1"/>
    <col min="1551" max="1551" width="6.6640625" style="31" customWidth="1"/>
    <col min="1552" max="1552" width="6.5546875" style="31" customWidth="1"/>
    <col min="1553" max="1792" width="9.109375" style="31"/>
    <col min="1793" max="1793" width="7.33203125" style="31" bestFit="1" customWidth="1"/>
    <col min="1794" max="1794" width="6.5546875" style="31" customWidth="1"/>
    <col min="1795" max="1795" width="6.6640625" style="31" customWidth="1"/>
    <col min="1796" max="1796" width="6.5546875" style="31" customWidth="1"/>
    <col min="1797" max="1797" width="0.88671875" style="31" customWidth="1"/>
    <col min="1798" max="1798" width="6.5546875" style="31" customWidth="1"/>
    <col min="1799" max="1799" width="6.6640625" style="31" customWidth="1"/>
    <col min="1800" max="1800" width="6.5546875" style="31" customWidth="1"/>
    <col min="1801" max="1801" width="0.88671875" style="31" customWidth="1"/>
    <col min="1802" max="1802" width="6.5546875" style="31" customWidth="1"/>
    <col min="1803" max="1803" width="6.6640625" style="31" customWidth="1"/>
    <col min="1804" max="1804" width="6.5546875" style="31" customWidth="1"/>
    <col min="1805" max="1805" width="0.88671875" style="31" customWidth="1"/>
    <col min="1806" max="1806" width="6.5546875" style="31" customWidth="1"/>
    <col min="1807" max="1807" width="6.6640625" style="31" customWidth="1"/>
    <col min="1808" max="1808" width="6.5546875" style="31" customWidth="1"/>
    <col min="1809" max="2048" width="9.109375" style="31"/>
    <col min="2049" max="2049" width="7.33203125" style="31" bestFit="1" customWidth="1"/>
    <col min="2050" max="2050" width="6.5546875" style="31" customWidth="1"/>
    <col min="2051" max="2051" width="6.6640625" style="31" customWidth="1"/>
    <col min="2052" max="2052" width="6.5546875" style="31" customWidth="1"/>
    <col min="2053" max="2053" width="0.88671875" style="31" customWidth="1"/>
    <col min="2054" max="2054" width="6.5546875" style="31" customWidth="1"/>
    <col min="2055" max="2055" width="6.6640625" style="31" customWidth="1"/>
    <col min="2056" max="2056" width="6.5546875" style="31" customWidth="1"/>
    <col min="2057" max="2057" width="0.88671875" style="31" customWidth="1"/>
    <col min="2058" max="2058" width="6.5546875" style="31" customWidth="1"/>
    <col min="2059" max="2059" width="6.6640625" style="31" customWidth="1"/>
    <col min="2060" max="2060" width="6.5546875" style="31" customWidth="1"/>
    <col min="2061" max="2061" width="0.88671875" style="31" customWidth="1"/>
    <col min="2062" max="2062" width="6.5546875" style="31" customWidth="1"/>
    <col min="2063" max="2063" width="6.6640625" style="31" customWidth="1"/>
    <col min="2064" max="2064" width="6.5546875" style="31" customWidth="1"/>
    <col min="2065" max="2304" width="9.109375" style="31"/>
    <col min="2305" max="2305" width="7.33203125" style="31" bestFit="1" customWidth="1"/>
    <col min="2306" max="2306" width="6.5546875" style="31" customWidth="1"/>
    <col min="2307" max="2307" width="6.6640625" style="31" customWidth="1"/>
    <col min="2308" max="2308" width="6.5546875" style="31" customWidth="1"/>
    <col min="2309" max="2309" width="0.88671875" style="31" customWidth="1"/>
    <col min="2310" max="2310" width="6.5546875" style="31" customWidth="1"/>
    <col min="2311" max="2311" width="6.6640625" style="31" customWidth="1"/>
    <col min="2312" max="2312" width="6.5546875" style="31" customWidth="1"/>
    <col min="2313" max="2313" width="0.88671875" style="31" customWidth="1"/>
    <col min="2314" max="2314" width="6.5546875" style="31" customWidth="1"/>
    <col min="2315" max="2315" width="6.6640625" style="31" customWidth="1"/>
    <col min="2316" max="2316" width="6.5546875" style="31" customWidth="1"/>
    <col min="2317" max="2317" width="0.88671875" style="31" customWidth="1"/>
    <col min="2318" max="2318" width="6.5546875" style="31" customWidth="1"/>
    <col min="2319" max="2319" width="6.6640625" style="31" customWidth="1"/>
    <col min="2320" max="2320" width="6.5546875" style="31" customWidth="1"/>
    <col min="2321" max="2560" width="9.109375" style="31"/>
    <col min="2561" max="2561" width="7.33203125" style="31" bestFit="1" customWidth="1"/>
    <col min="2562" max="2562" width="6.5546875" style="31" customWidth="1"/>
    <col min="2563" max="2563" width="6.6640625" style="31" customWidth="1"/>
    <col min="2564" max="2564" width="6.5546875" style="31" customWidth="1"/>
    <col min="2565" max="2565" width="0.88671875" style="31" customWidth="1"/>
    <col min="2566" max="2566" width="6.5546875" style="31" customWidth="1"/>
    <col min="2567" max="2567" width="6.6640625" style="31" customWidth="1"/>
    <col min="2568" max="2568" width="6.5546875" style="31" customWidth="1"/>
    <col min="2569" max="2569" width="0.88671875" style="31" customWidth="1"/>
    <col min="2570" max="2570" width="6.5546875" style="31" customWidth="1"/>
    <col min="2571" max="2571" width="6.6640625" style="31" customWidth="1"/>
    <col min="2572" max="2572" width="6.5546875" style="31" customWidth="1"/>
    <col min="2573" max="2573" width="0.88671875" style="31" customWidth="1"/>
    <col min="2574" max="2574" width="6.5546875" style="31" customWidth="1"/>
    <col min="2575" max="2575" width="6.6640625" style="31" customWidth="1"/>
    <col min="2576" max="2576" width="6.5546875" style="31" customWidth="1"/>
    <col min="2577" max="2816" width="9.109375" style="31"/>
    <col min="2817" max="2817" width="7.33203125" style="31" bestFit="1" customWidth="1"/>
    <col min="2818" max="2818" width="6.5546875" style="31" customWidth="1"/>
    <col min="2819" max="2819" width="6.6640625" style="31" customWidth="1"/>
    <col min="2820" max="2820" width="6.5546875" style="31" customWidth="1"/>
    <col min="2821" max="2821" width="0.88671875" style="31" customWidth="1"/>
    <col min="2822" max="2822" width="6.5546875" style="31" customWidth="1"/>
    <col min="2823" max="2823" width="6.6640625" style="31" customWidth="1"/>
    <col min="2824" max="2824" width="6.5546875" style="31" customWidth="1"/>
    <col min="2825" max="2825" width="0.88671875" style="31" customWidth="1"/>
    <col min="2826" max="2826" width="6.5546875" style="31" customWidth="1"/>
    <col min="2827" max="2827" width="6.6640625" style="31" customWidth="1"/>
    <col min="2828" max="2828" width="6.5546875" style="31" customWidth="1"/>
    <col min="2829" max="2829" width="0.88671875" style="31" customWidth="1"/>
    <col min="2830" max="2830" width="6.5546875" style="31" customWidth="1"/>
    <col min="2831" max="2831" width="6.6640625" style="31" customWidth="1"/>
    <col min="2832" max="2832" width="6.5546875" style="31" customWidth="1"/>
    <col min="2833" max="3072" width="9.109375" style="31"/>
    <col min="3073" max="3073" width="7.33203125" style="31" bestFit="1" customWidth="1"/>
    <col min="3074" max="3074" width="6.5546875" style="31" customWidth="1"/>
    <col min="3075" max="3075" width="6.6640625" style="31" customWidth="1"/>
    <col min="3076" max="3076" width="6.5546875" style="31" customWidth="1"/>
    <col min="3077" max="3077" width="0.88671875" style="31" customWidth="1"/>
    <col min="3078" max="3078" width="6.5546875" style="31" customWidth="1"/>
    <col min="3079" max="3079" width="6.6640625" style="31" customWidth="1"/>
    <col min="3080" max="3080" width="6.5546875" style="31" customWidth="1"/>
    <col min="3081" max="3081" width="0.88671875" style="31" customWidth="1"/>
    <col min="3082" max="3082" width="6.5546875" style="31" customWidth="1"/>
    <col min="3083" max="3083" width="6.6640625" style="31" customWidth="1"/>
    <col min="3084" max="3084" width="6.5546875" style="31" customWidth="1"/>
    <col min="3085" max="3085" width="0.88671875" style="31" customWidth="1"/>
    <col min="3086" max="3086" width="6.5546875" style="31" customWidth="1"/>
    <col min="3087" max="3087" width="6.6640625" style="31" customWidth="1"/>
    <col min="3088" max="3088" width="6.5546875" style="31" customWidth="1"/>
    <col min="3089" max="3328" width="9.109375" style="31"/>
    <col min="3329" max="3329" width="7.33203125" style="31" bestFit="1" customWidth="1"/>
    <col min="3330" max="3330" width="6.5546875" style="31" customWidth="1"/>
    <col min="3331" max="3331" width="6.6640625" style="31" customWidth="1"/>
    <col min="3332" max="3332" width="6.5546875" style="31" customWidth="1"/>
    <col min="3333" max="3333" width="0.88671875" style="31" customWidth="1"/>
    <col min="3334" max="3334" width="6.5546875" style="31" customWidth="1"/>
    <col min="3335" max="3335" width="6.6640625" style="31" customWidth="1"/>
    <col min="3336" max="3336" width="6.5546875" style="31" customWidth="1"/>
    <col min="3337" max="3337" width="0.88671875" style="31" customWidth="1"/>
    <col min="3338" max="3338" width="6.5546875" style="31" customWidth="1"/>
    <col min="3339" max="3339" width="6.6640625" style="31" customWidth="1"/>
    <col min="3340" max="3340" width="6.5546875" style="31" customWidth="1"/>
    <col min="3341" max="3341" width="0.88671875" style="31" customWidth="1"/>
    <col min="3342" max="3342" width="6.5546875" style="31" customWidth="1"/>
    <col min="3343" max="3343" width="6.6640625" style="31" customWidth="1"/>
    <col min="3344" max="3344" width="6.5546875" style="31" customWidth="1"/>
    <col min="3345" max="3584" width="9.109375" style="31"/>
    <col min="3585" max="3585" width="7.33203125" style="31" bestFit="1" customWidth="1"/>
    <col min="3586" max="3586" width="6.5546875" style="31" customWidth="1"/>
    <col min="3587" max="3587" width="6.6640625" style="31" customWidth="1"/>
    <col min="3588" max="3588" width="6.5546875" style="31" customWidth="1"/>
    <col min="3589" max="3589" width="0.88671875" style="31" customWidth="1"/>
    <col min="3590" max="3590" width="6.5546875" style="31" customWidth="1"/>
    <col min="3591" max="3591" width="6.6640625" style="31" customWidth="1"/>
    <col min="3592" max="3592" width="6.5546875" style="31" customWidth="1"/>
    <col min="3593" max="3593" width="0.88671875" style="31" customWidth="1"/>
    <col min="3594" max="3594" width="6.5546875" style="31" customWidth="1"/>
    <col min="3595" max="3595" width="6.6640625" style="31" customWidth="1"/>
    <col min="3596" max="3596" width="6.5546875" style="31" customWidth="1"/>
    <col min="3597" max="3597" width="0.88671875" style="31" customWidth="1"/>
    <col min="3598" max="3598" width="6.5546875" style="31" customWidth="1"/>
    <col min="3599" max="3599" width="6.6640625" style="31" customWidth="1"/>
    <col min="3600" max="3600" width="6.5546875" style="31" customWidth="1"/>
    <col min="3601" max="3840" width="9.109375" style="31"/>
    <col min="3841" max="3841" width="7.33203125" style="31" bestFit="1" customWidth="1"/>
    <col min="3842" max="3842" width="6.5546875" style="31" customWidth="1"/>
    <col min="3843" max="3843" width="6.6640625" style="31" customWidth="1"/>
    <col min="3844" max="3844" width="6.5546875" style="31" customWidth="1"/>
    <col min="3845" max="3845" width="0.88671875" style="31" customWidth="1"/>
    <col min="3846" max="3846" width="6.5546875" style="31" customWidth="1"/>
    <col min="3847" max="3847" width="6.6640625" style="31" customWidth="1"/>
    <col min="3848" max="3848" width="6.5546875" style="31" customWidth="1"/>
    <col min="3849" max="3849" width="0.88671875" style="31" customWidth="1"/>
    <col min="3850" max="3850" width="6.5546875" style="31" customWidth="1"/>
    <col min="3851" max="3851" width="6.6640625" style="31" customWidth="1"/>
    <col min="3852" max="3852" width="6.5546875" style="31" customWidth="1"/>
    <col min="3853" max="3853" width="0.88671875" style="31" customWidth="1"/>
    <col min="3854" max="3854" width="6.5546875" style="31" customWidth="1"/>
    <col min="3855" max="3855" width="6.6640625" style="31" customWidth="1"/>
    <col min="3856" max="3856" width="6.5546875" style="31" customWidth="1"/>
    <col min="3857" max="4096" width="9.109375" style="31"/>
    <col min="4097" max="4097" width="7.33203125" style="31" bestFit="1" customWidth="1"/>
    <col min="4098" max="4098" width="6.5546875" style="31" customWidth="1"/>
    <col min="4099" max="4099" width="6.6640625" style="31" customWidth="1"/>
    <col min="4100" max="4100" width="6.5546875" style="31" customWidth="1"/>
    <col min="4101" max="4101" width="0.88671875" style="31" customWidth="1"/>
    <col min="4102" max="4102" width="6.5546875" style="31" customWidth="1"/>
    <col min="4103" max="4103" width="6.6640625" style="31" customWidth="1"/>
    <col min="4104" max="4104" width="6.5546875" style="31" customWidth="1"/>
    <col min="4105" max="4105" width="0.88671875" style="31" customWidth="1"/>
    <col min="4106" max="4106" width="6.5546875" style="31" customWidth="1"/>
    <col min="4107" max="4107" width="6.6640625" style="31" customWidth="1"/>
    <col min="4108" max="4108" width="6.5546875" style="31" customWidth="1"/>
    <col min="4109" max="4109" width="0.88671875" style="31" customWidth="1"/>
    <col min="4110" max="4110" width="6.5546875" style="31" customWidth="1"/>
    <col min="4111" max="4111" width="6.6640625" style="31" customWidth="1"/>
    <col min="4112" max="4112" width="6.5546875" style="31" customWidth="1"/>
    <col min="4113" max="4352" width="9.109375" style="31"/>
    <col min="4353" max="4353" width="7.33203125" style="31" bestFit="1" customWidth="1"/>
    <col min="4354" max="4354" width="6.5546875" style="31" customWidth="1"/>
    <col min="4355" max="4355" width="6.6640625" style="31" customWidth="1"/>
    <col min="4356" max="4356" width="6.5546875" style="31" customWidth="1"/>
    <col min="4357" max="4357" width="0.88671875" style="31" customWidth="1"/>
    <col min="4358" max="4358" width="6.5546875" style="31" customWidth="1"/>
    <col min="4359" max="4359" width="6.6640625" style="31" customWidth="1"/>
    <col min="4360" max="4360" width="6.5546875" style="31" customWidth="1"/>
    <col min="4361" max="4361" width="0.88671875" style="31" customWidth="1"/>
    <col min="4362" max="4362" width="6.5546875" style="31" customWidth="1"/>
    <col min="4363" max="4363" width="6.6640625" style="31" customWidth="1"/>
    <col min="4364" max="4364" width="6.5546875" style="31" customWidth="1"/>
    <col min="4365" max="4365" width="0.88671875" style="31" customWidth="1"/>
    <col min="4366" max="4366" width="6.5546875" style="31" customWidth="1"/>
    <col min="4367" max="4367" width="6.6640625" style="31" customWidth="1"/>
    <col min="4368" max="4368" width="6.5546875" style="31" customWidth="1"/>
    <col min="4369" max="4608" width="9.109375" style="31"/>
    <col min="4609" max="4609" width="7.33203125" style="31" bestFit="1" customWidth="1"/>
    <col min="4610" max="4610" width="6.5546875" style="31" customWidth="1"/>
    <col min="4611" max="4611" width="6.6640625" style="31" customWidth="1"/>
    <col min="4612" max="4612" width="6.5546875" style="31" customWidth="1"/>
    <col min="4613" max="4613" width="0.88671875" style="31" customWidth="1"/>
    <col min="4614" max="4614" width="6.5546875" style="31" customWidth="1"/>
    <col min="4615" max="4615" width="6.6640625" style="31" customWidth="1"/>
    <col min="4616" max="4616" width="6.5546875" style="31" customWidth="1"/>
    <col min="4617" max="4617" width="0.88671875" style="31" customWidth="1"/>
    <col min="4618" max="4618" width="6.5546875" style="31" customWidth="1"/>
    <col min="4619" max="4619" width="6.6640625" style="31" customWidth="1"/>
    <col min="4620" max="4620" width="6.5546875" style="31" customWidth="1"/>
    <col min="4621" max="4621" width="0.88671875" style="31" customWidth="1"/>
    <col min="4622" max="4622" width="6.5546875" style="31" customWidth="1"/>
    <col min="4623" max="4623" width="6.6640625" style="31" customWidth="1"/>
    <col min="4624" max="4624" width="6.5546875" style="31" customWidth="1"/>
    <col min="4625" max="4864" width="9.109375" style="31"/>
    <col min="4865" max="4865" width="7.33203125" style="31" bestFit="1" customWidth="1"/>
    <col min="4866" max="4866" width="6.5546875" style="31" customWidth="1"/>
    <col min="4867" max="4867" width="6.6640625" style="31" customWidth="1"/>
    <col min="4868" max="4868" width="6.5546875" style="31" customWidth="1"/>
    <col min="4869" max="4869" width="0.88671875" style="31" customWidth="1"/>
    <col min="4870" max="4870" width="6.5546875" style="31" customWidth="1"/>
    <col min="4871" max="4871" width="6.6640625" style="31" customWidth="1"/>
    <col min="4872" max="4872" width="6.5546875" style="31" customWidth="1"/>
    <col min="4873" max="4873" width="0.88671875" style="31" customWidth="1"/>
    <col min="4874" max="4874" width="6.5546875" style="31" customWidth="1"/>
    <col min="4875" max="4875" width="6.6640625" style="31" customWidth="1"/>
    <col min="4876" max="4876" width="6.5546875" style="31" customWidth="1"/>
    <col min="4877" max="4877" width="0.88671875" style="31" customWidth="1"/>
    <col min="4878" max="4878" width="6.5546875" style="31" customWidth="1"/>
    <col min="4879" max="4879" width="6.6640625" style="31" customWidth="1"/>
    <col min="4880" max="4880" width="6.5546875" style="31" customWidth="1"/>
    <col min="4881" max="5120" width="9.109375" style="31"/>
    <col min="5121" max="5121" width="7.33203125" style="31" bestFit="1" customWidth="1"/>
    <col min="5122" max="5122" width="6.5546875" style="31" customWidth="1"/>
    <col min="5123" max="5123" width="6.6640625" style="31" customWidth="1"/>
    <col min="5124" max="5124" width="6.5546875" style="31" customWidth="1"/>
    <col min="5125" max="5125" width="0.88671875" style="31" customWidth="1"/>
    <col min="5126" max="5126" width="6.5546875" style="31" customWidth="1"/>
    <col min="5127" max="5127" width="6.6640625" style="31" customWidth="1"/>
    <col min="5128" max="5128" width="6.5546875" style="31" customWidth="1"/>
    <col min="5129" max="5129" width="0.88671875" style="31" customWidth="1"/>
    <col min="5130" max="5130" width="6.5546875" style="31" customWidth="1"/>
    <col min="5131" max="5131" width="6.6640625" style="31" customWidth="1"/>
    <col min="5132" max="5132" width="6.5546875" style="31" customWidth="1"/>
    <col min="5133" max="5133" width="0.88671875" style="31" customWidth="1"/>
    <col min="5134" max="5134" width="6.5546875" style="31" customWidth="1"/>
    <col min="5135" max="5135" width="6.6640625" style="31" customWidth="1"/>
    <col min="5136" max="5136" width="6.5546875" style="31" customWidth="1"/>
    <col min="5137" max="5376" width="9.109375" style="31"/>
    <col min="5377" max="5377" width="7.33203125" style="31" bestFit="1" customWidth="1"/>
    <col min="5378" max="5378" width="6.5546875" style="31" customWidth="1"/>
    <col min="5379" max="5379" width="6.6640625" style="31" customWidth="1"/>
    <col min="5380" max="5380" width="6.5546875" style="31" customWidth="1"/>
    <col min="5381" max="5381" width="0.88671875" style="31" customWidth="1"/>
    <col min="5382" max="5382" width="6.5546875" style="31" customWidth="1"/>
    <col min="5383" max="5383" width="6.6640625" style="31" customWidth="1"/>
    <col min="5384" max="5384" width="6.5546875" style="31" customWidth="1"/>
    <col min="5385" max="5385" width="0.88671875" style="31" customWidth="1"/>
    <col min="5386" max="5386" width="6.5546875" style="31" customWidth="1"/>
    <col min="5387" max="5387" width="6.6640625" style="31" customWidth="1"/>
    <col min="5388" max="5388" width="6.5546875" style="31" customWidth="1"/>
    <col min="5389" max="5389" width="0.88671875" style="31" customWidth="1"/>
    <col min="5390" max="5390" width="6.5546875" style="31" customWidth="1"/>
    <col min="5391" max="5391" width="6.6640625" style="31" customWidth="1"/>
    <col min="5392" max="5392" width="6.5546875" style="31" customWidth="1"/>
    <col min="5393" max="5632" width="9.109375" style="31"/>
    <col min="5633" max="5633" width="7.33203125" style="31" bestFit="1" customWidth="1"/>
    <col min="5634" max="5634" width="6.5546875" style="31" customWidth="1"/>
    <col min="5635" max="5635" width="6.6640625" style="31" customWidth="1"/>
    <col min="5636" max="5636" width="6.5546875" style="31" customWidth="1"/>
    <col min="5637" max="5637" width="0.88671875" style="31" customWidth="1"/>
    <col min="5638" max="5638" width="6.5546875" style="31" customWidth="1"/>
    <col min="5639" max="5639" width="6.6640625" style="31" customWidth="1"/>
    <col min="5640" max="5640" width="6.5546875" style="31" customWidth="1"/>
    <col min="5641" max="5641" width="0.88671875" style="31" customWidth="1"/>
    <col min="5642" max="5642" width="6.5546875" style="31" customWidth="1"/>
    <col min="5643" max="5643" width="6.6640625" style="31" customWidth="1"/>
    <col min="5644" max="5644" width="6.5546875" style="31" customWidth="1"/>
    <col min="5645" max="5645" width="0.88671875" style="31" customWidth="1"/>
    <col min="5646" max="5646" width="6.5546875" style="31" customWidth="1"/>
    <col min="5647" max="5647" width="6.6640625" style="31" customWidth="1"/>
    <col min="5648" max="5648" width="6.5546875" style="31" customWidth="1"/>
    <col min="5649" max="5888" width="9.109375" style="31"/>
    <col min="5889" max="5889" width="7.33203125" style="31" bestFit="1" customWidth="1"/>
    <col min="5890" max="5890" width="6.5546875" style="31" customWidth="1"/>
    <col min="5891" max="5891" width="6.6640625" style="31" customWidth="1"/>
    <col min="5892" max="5892" width="6.5546875" style="31" customWidth="1"/>
    <col min="5893" max="5893" width="0.88671875" style="31" customWidth="1"/>
    <col min="5894" max="5894" width="6.5546875" style="31" customWidth="1"/>
    <col min="5895" max="5895" width="6.6640625" style="31" customWidth="1"/>
    <col min="5896" max="5896" width="6.5546875" style="31" customWidth="1"/>
    <col min="5897" max="5897" width="0.88671875" style="31" customWidth="1"/>
    <col min="5898" max="5898" width="6.5546875" style="31" customWidth="1"/>
    <col min="5899" max="5899" width="6.6640625" style="31" customWidth="1"/>
    <col min="5900" max="5900" width="6.5546875" style="31" customWidth="1"/>
    <col min="5901" max="5901" width="0.88671875" style="31" customWidth="1"/>
    <col min="5902" max="5902" width="6.5546875" style="31" customWidth="1"/>
    <col min="5903" max="5903" width="6.6640625" style="31" customWidth="1"/>
    <col min="5904" max="5904" width="6.5546875" style="31" customWidth="1"/>
    <col min="5905" max="6144" width="9.109375" style="31"/>
    <col min="6145" max="6145" width="7.33203125" style="31" bestFit="1" customWidth="1"/>
    <col min="6146" max="6146" width="6.5546875" style="31" customWidth="1"/>
    <col min="6147" max="6147" width="6.6640625" style="31" customWidth="1"/>
    <col min="6148" max="6148" width="6.5546875" style="31" customWidth="1"/>
    <col min="6149" max="6149" width="0.88671875" style="31" customWidth="1"/>
    <col min="6150" max="6150" width="6.5546875" style="31" customWidth="1"/>
    <col min="6151" max="6151" width="6.6640625" style="31" customWidth="1"/>
    <col min="6152" max="6152" width="6.5546875" style="31" customWidth="1"/>
    <col min="6153" max="6153" width="0.88671875" style="31" customWidth="1"/>
    <col min="6154" max="6154" width="6.5546875" style="31" customWidth="1"/>
    <col min="6155" max="6155" width="6.6640625" style="31" customWidth="1"/>
    <col min="6156" max="6156" width="6.5546875" style="31" customWidth="1"/>
    <col min="6157" max="6157" width="0.88671875" style="31" customWidth="1"/>
    <col min="6158" max="6158" width="6.5546875" style="31" customWidth="1"/>
    <col min="6159" max="6159" width="6.6640625" style="31" customWidth="1"/>
    <col min="6160" max="6160" width="6.5546875" style="31" customWidth="1"/>
    <col min="6161" max="6400" width="9.109375" style="31"/>
    <col min="6401" max="6401" width="7.33203125" style="31" bestFit="1" customWidth="1"/>
    <col min="6402" max="6402" width="6.5546875" style="31" customWidth="1"/>
    <col min="6403" max="6403" width="6.6640625" style="31" customWidth="1"/>
    <col min="6404" max="6404" width="6.5546875" style="31" customWidth="1"/>
    <col min="6405" max="6405" width="0.88671875" style="31" customWidth="1"/>
    <col min="6406" max="6406" width="6.5546875" style="31" customWidth="1"/>
    <col min="6407" max="6407" width="6.6640625" style="31" customWidth="1"/>
    <col min="6408" max="6408" width="6.5546875" style="31" customWidth="1"/>
    <col min="6409" max="6409" width="0.88671875" style="31" customWidth="1"/>
    <col min="6410" max="6410" width="6.5546875" style="31" customWidth="1"/>
    <col min="6411" max="6411" width="6.6640625" style="31" customWidth="1"/>
    <col min="6412" max="6412" width="6.5546875" style="31" customWidth="1"/>
    <col min="6413" max="6413" width="0.88671875" style="31" customWidth="1"/>
    <col min="6414" max="6414" width="6.5546875" style="31" customWidth="1"/>
    <col min="6415" max="6415" width="6.6640625" style="31" customWidth="1"/>
    <col min="6416" max="6416" width="6.5546875" style="31" customWidth="1"/>
    <col min="6417" max="6656" width="9.109375" style="31"/>
    <col min="6657" max="6657" width="7.33203125" style="31" bestFit="1" customWidth="1"/>
    <col min="6658" max="6658" width="6.5546875" style="31" customWidth="1"/>
    <col min="6659" max="6659" width="6.6640625" style="31" customWidth="1"/>
    <col min="6660" max="6660" width="6.5546875" style="31" customWidth="1"/>
    <col min="6661" max="6661" width="0.88671875" style="31" customWidth="1"/>
    <col min="6662" max="6662" width="6.5546875" style="31" customWidth="1"/>
    <col min="6663" max="6663" width="6.6640625" style="31" customWidth="1"/>
    <col min="6664" max="6664" width="6.5546875" style="31" customWidth="1"/>
    <col min="6665" max="6665" width="0.88671875" style="31" customWidth="1"/>
    <col min="6666" max="6666" width="6.5546875" style="31" customWidth="1"/>
    <col min="6667" max="6667" width="6.6640625" style="31" customWidth="1"/>
    <col min="6668" max="6668" width="6.5546875" style="31" customWidth="1"/>
    <col min="6669" max="6669" width="0.88671875" style="31" customWidth="1"/>
    <col min="6670" max="6670" width="6.5546875" style="31" customWidth="1"/>
    <col min="6671" max="6671" width="6.6640625" style="31" customWidth="1"/>
    <col min="6672" max="6672" width="6.5546875" style="31" customWidth="1"/>
    <col min="6673" max="6912" width="9.109375" style="31"/>
    <col min="6913" max="6913" width="7.33203125" style="31" bestFit="1" customWidth="1"/>
    <col min="6914" max="6914" width="6.5546875" style="31" customWidth="1"/>
    <col min="6915" max="6915" width="6.6640625" style="31" customWidth="1"/>
    <col min="6916" max="6916" width="6.5546875" style="31" customWidth="1"/>
    <col min="6917" max="6917" width="0.88671875" style="31" customWidth="1"/>
    <col min="6918" max="6918" width="6.5546875" style="31" customWidth="1"/>
    <col min="6919" max="6919" width="6.6640625" style="31" customWidth="1"/>
    <col min="6920" max="6920" width="6.5546875" style="31" customWidth="1"/>
    <col min="6921" max="6921" width="0.88671875" style="31" customWidth="1"/>
    <col min="6922" max="6922" width="6.5546875" style="31" customWidth="1"/>
    <col min="6923" max="6923" width="6.6640625" style="31" customWidth="1"/>
    <col min="6924" max="6924" width="6.5546875" style="31" customWidth="1"/>
    <col min="6925" max="6925" width="0.88671875" style="31" customWidth="1"/>
    <col min="6926" max="6926" width="6.5546875" style="31" customWidth="1"/>
    <col min="6927" max="6927" width="6.6640625" style="31" customWidth="1"/>
    <col min="6928" max="6928" width="6.5546875" style="31" customWidth="1"/>
    <col min="6929" max="7168" width="9.109375" style="31"/>
    <col min="7169" max="7169" width="7.33203125" style="31" bestFit="1" customWidth="1"/>
    <col min="7170" max="7170" width="6.5546875" style="31" customWidth="1"/>
    <col min="7171" max="7171" width="6.6640625" style="31" customWidth="1"/>
    <col min="7172" max="7172" width="6.5546875" style="31" customWidth="1"/>
    <col min="7173" max="7173" width="0.88671875" style="31" customWidth="1"/>
    <col min="7174" max="7174" width="6.5546875" style="31" customWidth="1"/>
    <col min="7175" max="7175" width="6.6640625" style="31" customWidth="1"/>
    <col min="7176" max="7176" width="6.5546875" style="31" customWidth="1"/>
    <col min="7177" max="7177" width="0.88671875" style="31" customWidth="1"/>
    <col min="7178" max="7178" width="6.5546875" style="31" customWidth="1"/>
    <col min="7179" max="7179" width="6.6640625" style="31" customWidth="1"/>
    <col min="7180" max="7180" width="6.5546875" style="31" customWidth="1"/>
    <col min="7181" max="7181" width="0.88671875" style="31" customWidth="1"/>
    <col min="7182" max="7182" width="6.5546875" style="31" customWidth="1"/>
    <col min="7183" max="7183" width="6.6640625" style="31" customWidth="1"/>
    <col min="7184" max="7184" width="6.5546875" style="31" customWidth="1"/>
    <col min="7185" max="7424" width="9.109375" style="31"/>
    <col min="7425" max="7425" width="7.33203125" style="31" bestFit="1" customWidth="1"/>
    <col min="7426" max="7426" width="6.5546875" style="31" customWidth="1"/>
    <col min="7427" max="7427" width="6.6640625" style="31" customWidth="1"/>
    <col min="7428" max="7428" width="6.5546875" style="31" customWidth="1"/>
    <col min="7429" max="7429" width="0.88671875" style="31" customWidth="1"/>
    <col min="7430" max="7430" width="6.5546875" style="31" customWidth="1"/>
    <col min="7431" max="7431" width="6.6640625" style="31" customWidth="1"/>
    <col min="7432" max="7432" width="6.5546875" style="31" customWidth="1"/>
    <col min="7433" max="7433" width="0.88671875" style="31" customWidth="1"/>
    <col min="7434" max="7434" width="6.5546875" style="31" customWidth="1"/>
    <col min="7435" max="7435" width="6.6640625" style="31" customWidth="1"/>
    <col min="7436" max="7436" width="6.5546875" style="31" customWidth="1"/>
    <col min="7437" max="7437" width="0.88671875" style="31" customWidth="1"/>
    <col min="7438" max="7438" width="6.5546875" style="31" customWidth="1"/>
    <col min="7439" max="7439" width="6.6640625" style="31" customWidth="1"/>
    <col min="7440" max="7440" width="6.5546875" style="31" customWidth="1"/>
    <col min="7441" max="7680" width="9.109375" style="31"/>
    <col min="7681" max="7681" width="7.33203125" style="31" bestFit="1" customWidth="1"/>
    <col min="7682" max="7682" width="6.5546875" style="31" customWidth="1"/>
    <col min="7683" max="7683" width="6.6640625" style="31" customWidth="1"/>
    <col min="7684" max="7684" width="6.5546875" style="31" customWidth="1"/>
    <col min="7685" max="7685" width="0.88671875" style="31" customWidth="1"/>
    <col min="7686" max="7686" width="6.5546875" style="31" customWidth="1"/>
    <col min="7687" max="7687" width="6.6640625" style="31" customWidth="1"/>
    <col min="7688" max="7688" width="6.5546875" style="31" customWidth="1"/>
    <col min="7689" max="7689" width="0.88671875" style="31" customWidth="1"/>
    <col min="7690" max="7690" width="6.5546875" style="31" customWidth="1"/>
    <col min="7691" max="7691" width="6.6640625" style="31" customWidth="1"/>
    <col min="7692" max="7692" width="6.5546875" style="31" customWidth="1"/>
    <col min="7693" max="7693" width="0.88671875" style="31" customWidth="1"/>
    <col min="7694" max="7694" width="6.5546875" style="31" customWidth="1"/>
    <col min="7695" max="7695" width="6.6640625" style="31" customWidth="1"/>
    <col min="7696" max="7696" width="6.5546875" style="31" customWidth="1"/>
    <col min="7697" max="7936" width="9.109375" style="31"/>
    <col min="7937" max="7937" width="7.33203125" style="31" bestFit="1" customWidth="1"/>
    <col min="7938" max="7938" width="6.5546875" style="31" customWidth="1"/>
    <col min="7939" max="7939" width="6.6640625" style="31" customWidth="1"/>
    <col min="7940" max="7940" width="6.5546875" style="31" customWidth="1"/>
    <col min="7941" max="7941" width="0.88671875" style="31" customWidth="1"/>
    <col min="7942" max="7942" width="6.5546875" style="31" customWidth="1"/>
    <col min="7943" max="7943" width="6.6640625" style="31" customWidth="1"/>
    <col min="7944" max="7944" width="6.5546875" style="31" customWidth="1"/>
    <col min="7945" max="7945" width="0.88671875" style="31" customWidth="1"/>
    <col min="7946" max="7946" width="6.5546875" style="31" customWidth="1"/>
    <col min="7947" max="7947" width="6.6640625" style="31" customWidth="1"/>
    <col min="7948" max="7948" width="6.5546875" style="31" customWidth="1"/>
    <col min="7949" max="7949" width="0.88671875" style="31" customWidth="1"/>
    <col min="7950" max="7950" width="6.5546875" style="31" customWidth="1"/>
    <col min="7951" max="7951" width="6.6640625" style="31" customWidth="1"/>
    <col min="7952" max="7952" width="6.5546875" style="31" customWidth="1"/>
    <col min="7953" max="8192" width="9.109375" style="31"/>
    <col min="8193" max="8193" width="7.33203125" style="31" bestFit="1" customWidth="1"/>
    <col min="8194" max="8194" width="6.5546875" style="31" customWidth="1"/>
    <col min="8195" max="8195" width="6.6640625" style="31" customWidth="1"/>
    <col min="8196" max="8196" width="6.5546875" style="31" customWidth="1"/>
    <col min="8197" max="8197" width="0.88671875" style="31" customWidth="1"/>
    <col min="8198" max="8198" width="6.5546875" style="31" customWidth="1"/>
    <col min="8199" max="8199" width="6.6640625" style="31" customWidth="1"/>
    <col min="8200" max="8200" width="6.5546875" style="31" customWidth="1"/>
    <col min="8201" max="8201" width="0.88671875" style="31" customWidth="1"/>
    <col min="8202" max="8202" width="6.5546875" style="31" customWidth="1"/>
    <col min="8203" max="8203" width="6.6640625" style="31" customWidth="1"/>
    <col min="8204" max="8204" width="6.5546875" style="31" customWidth="1"/>
    <col min="8205" max="8205" width="0.88671875" style="31" customWidth="1"/>
    <col min="8206" max="8206" width="6.5546875" style="31" customWidth="1"/>
    <col min="8207" max="8207" width="6.6640625" style="31" customWidth="1"/>
    <col min="8208" max="8208" width="6.5546875" style="31" customWidth="1"/>
    <col min="8209" max="8448" width="9.109375" style="31"/>
    <col min="8449" max="8449" width="7.33203125" style="31" bestFit="1" customWidth="1"/>
    <col min="8450" max="8450" width="6.5546875" style="31" customWidth="1"/>
    <col min="8451" max="8451" width="6.6640625" style="31" customWidth="1"/>
    <col min="8452" max="8452" width="6.5546875" style="31" customWidth="1"/>
    <col min="8453" max="8453" width="0.88671875" style="31" customWidth="1"/>
    <col min="8454" max="8454" width="6.5546875" style="31" customWidth="1"/>
    <col min="8455" max="8455" width="6.6640625" style="31" customWidth="1"/>
    <col min="8456" max="8456" width="6.5546875" style="31" customWidth="1"/>
    <col min="8457" max="8457" width="0.88671875" style="31" customWidth="1"/>
    <col min="8458" max="8458" width="6.5546875" style="31" customWidth="1"/>
    <col min="8459" max="8459" width="6.6640625" style="31" customWidth="1"/>
    <col min="8460" max="8460" width="6.5546875" style="31" customWidth="1"/>
    <col min="8461" max="8461" width="0.88671875" style="31" customWidth="1"/>
    <col min="8462" max="8462" width="6.5546875" style="31" customWidth="1"/>
    <col min="8463" max="8463" width="6.6640625" style="31" customWidth="1"/>
    <col min="8464" max="8464" width="6.5546875" style="31" customWidth="1"/>
    <col min="8465" max="8704" width="9.109375" style="31"/>
    <col min="8705" max="8705" width="7.33203125" style="31" bestFit="1" customWidth="1"/>
    <col min="8706" max="8706" width="6.5546875" style="31" customWidth="1"/>
    <col min="8707" max="8707" width="6.6640625" style="31" customWidth="1"/>
    <col min="8708" max="8708" width="6.5546875" style="31" customWidth="1"/>
    <col min="8709" max="8709" width="0.88671875" style="31" customWidth="1"/>
    <col min="8710" max="8710" width="6.5546875" style="31" customWidth="1"/>
    <col min="8711" max="8711" width="6.6640625" style="31" customWidth="1"/>
    <col min="8712" max="8712" width="6.5546875" style="31" customWidth="1"/>
    <col min="8713" max="8713" width="0.88671875" style="31" customWidth="1"/>
    <col min="8714" max="8714" width="6.5546875" style="31" customWidth="1"/>
    <col min="8715" max="8715" width="6.6640625" style="31" customWidth="1"/>
    <col min="8716" max="8716" width="6.5546875" style="31" customWidth="1"/>
    <col min="8717" max="8717" width="0.88671875" style="31" customWidth="1"/>
    <col min="8718" max="8718" width="6.5546875" style="31" customWidth="1"/>
    <col min="8719" max="8719" width="6.6640625" style="31" customWidth="1"/>
    <col min="8720" max="8720" width="6.5546875" style="31" customWidth="1"/>
    <col min="8721" max="8960" width="9.109375" style="31"/>
    <col min="8961" max="8961" width="7.33203125" style="31" bestFit="1" customWidth="1"/>
    <col min="8962" max="8962" width="6.5546875" style="31" customWidth="1"/>
    <col min="8963" max="8963" width="6.6640625" style="31" customWidth="1"/>
    <col min="8964" max="8964" width="6.5546875" style="31" customWidth="1"/>
    <col min="8965" max="8965" width="0.88671875" style="31" customWidth="1"/>
    <col min="8966" max="8966" width="6.5546875" style="31" customWidth="1"/>
    <col min="8967" max="8967" width="6.6640625" style="31" customWidth="1"/>
    <col min="8968" max="8968" width="6.5546875" style="31" customWidth="1"/>
    <col min="8969" max="8969" width="0.88671875" style="31" customWidth="1"/>
    <col min="8970" max="8970" width="6.5546875" style="31" customWidth="1"/>
    <col min="8971" max="8971" width="6.6640625" style="31" customWidth="1"/>
    <col min="8972" max="8972" width="6.5546875" style="31" customWidth="1"/>
    <col min="8973" max="8973" width="0.88671875" style="31" customWidth="1"/>
    <col min="8974" max="8974" width="6.5546875" style="31" customWidth="1"/>
    <col min="8975" max="8975" width="6.6640625" style="31" customWidth="1"/>
    <col min="8976" max="8976" width="6.5546875" style="31" customWidth="1"/>
    <col min="8977" max="9216" width="9.109375" style="31"/>
    <col min="9217" max="9217" width="7.33203125" style="31" bestFit="1" customWidth="1"/>
    <col min="9218" max="9218" width="6.5546875" style="31" customWidth="1"/>
    <col min="9219" max="9219" width="6.6640625" style="31" customWidth="1"/>
    <col min="9220" max="9220" width="6.5546875" style="31" customWidth="1"/>
    <col min="9221" max="9221" width="0.88671875" style="31" customWidth="1"/>
    <col min="9222" max="9222" width="6.5546875" style="31" customWidth="1"/>
    <col min="9223" max="9223" width="6.6640625" style="31" customWidth="1"/>
    <col min="9224" max="9224" width="6.5546875" style="31" customWidth="1"/>
    <col min="9225" max="9225" width="0.88671875" style="31" customWidth="1"/>
    <col min="9226" max="9226" width="6.5546875" style="31" customWidth="1"/>
    <col min="9227" max="9227" width="6.6640625" style="31" customWidth="1"/>
    <col min="9228" max="9228" width="6.5546875" style="31" customWidth="1"/>
    <col min="9229" max="9229" width="0.88671875" style="31" customWidth="1"/>
    <col min="9230" max="9230" width="6.5546875" style="31" customWidth="1"/>
    <col min="9231" max="9231" width="6.6640625" style="31" customWidth="1"/>
    <col min="9232" max="9232" width="6.5546875" style="31" customWidth="1"/>
    <col min="9233" max="9472" width="9.109375" style="31"/>
    <col min="9473" max="9473" width="7.33203125" style="31" bestFit="1" customWidth="1"/>
    <col min="9474" max="9474" width="6.5546875" style="31" customWidth="1"/>
    <col min="9475" max="9475" width="6.6640625" style="31" customWidth="1"/>
    <col min="9476" max="9476" width="6.5546875" style="31" customWidth="1"/>
    <col min="9477" max="9477" width="0.88671875" style="31" customWidth="1"/>
    <col min="9478" max="9478" width="6.5546875" style="31" customWidth="1"/>
    <col min="9479" max="9479" width="6.6640625" style="31" customWidth="1"/>
    <col min="9480" max="9480" width="6.5546875" style="31" customWidth="1"/>
    <col min="9481" max="9481" width="0.88671875" style="31" customWidth="1"/>
    <col min="9482" max="9482" width="6.5546875" style="31" customWidth="1"/>
    <col min="9483" max="9483" width="6.6640625" style="31" customWidth="1"/>
    <col min="9484" max="9484" width="6.5546875" style="31" customWidth="1"/>
    <col min="9485" max="9485" width="0.88671875" style="31" customWidth="1"/>
    <col min="9486" max="9486" width="6.5546875" style="31" customWidth="1"/>
    <col min="9487" max="9487" width="6.6640625" style="31" customWidth="1"/>
    <col min="9488" max="9488" width="6.5546875" style="31" customWidth="1"/>
    <col min="9489" max="9728" width="9.109375" style="31"/>
    <col min="9729" max="9729" width="7.33203125" style="31" bestFit="1" customWidth="1"/>
    <col min="9730" max="9730" width="6.5546875" style="31" customWidth="1"/>
    <col min="9731" max="9731" width="6.6640625" style="31" customWidth="1"/>
    <col min="9732" max="9732" width="6.5546875" style="31" customWidth="1"/>
    <col min="9733" max="9733" width="0.88671875" style="31" customWidth="1"/>
    <col min="9734" max="9734" width="6.5546875" style="31" customWidth="1"/>
    <col min="9735" max="9735" width="6.6640625" style="31" customWidth="1"/>
    <col min="9736" max="9736" width="6.5546875" style="31" customWidth="1"/>
    <col min="9737" max="9737" width="0.88671875" style="31" customWidth="1"/>
    <col min="9738" max="9738" width="6.5546875" style="31" customWidth="1"/>
    <col min="9739" max="9739" width="6.6640625" style="31" customWidth="1"/>
    <col min="9740" max="9740" width="6.5546875" style="31" customWidth="1"/>
    <col min="9741" max="9741" width="0.88671875" style="31" customWidth="1"/>
    <col min="9742" max="9742" width="6.5546875" style="31" customWidth="1"/>
    <col min="9743" max="9743" width="6.6640625" style="31" customWidth="1"/>
    <col min="9744" max="9744" width="6.5546875" style="31" customWidth="1"/>
    <col min="9745" max="9984" width="9.109375" style="31"/>
    <col min="9985" max="9985" width="7.33203125" style="31" bestFit="1" customWidth="1"/>
    <col min="9986" max="9986" width="6.5546875" style="31" customWidth="1"/>
    <col min="9987" max="9987" width="6.6640625" style="31" customWidth="1"/>
    <col min="9988" max="9988" width="6.5546875" style="31" customWidth="1"/>
    <col min="9989" max="9989" width="0.88671875" style="31" customWidth="1"/>
    <col min="9990" max="9990" width="6.5546875" style="31" customWidth="1"/>
    <col min="9991" max="9991" width="6.6640625" style="31" customWidth="1"/>
    <col min="9992" max="9992" width="6.5546875" style="31" customWidth="1"/>
    <col min="9993" max="9993" width="0.88671875" style="31" customWidth="1"/>
    <col min="9994" max="9994" width="6.5546875" style="31" customWidth="1"/>
    <col min="9995" max="9995" width="6.6640625" style="31" customWidth="1"/>
    <col min="9996" max="9996" width="6.5546875" style="31" customWidth="1"/>
    <col min="9997" max="9997" width="0.88671875" style="31" customWidth="1"/>
    <col min="9998" max="9998" width="6.5546875" style="31" customWidth="1"/>
    <col min="9999" max="9999" width="6.6640625" style="31" customWidth="1"/>
    <col min="10000" max="10000" width="6.5546875" style="31" customWidth="1"/>
    <col min="10001" max="10240" width="9.109375" style="31"/>
    <col min="10241" max="10241" width="7.33203125" style="31" bestFit="1" customWidth="1"/>
    <col min="10242" max="10242" width="6.5546875" style="31" customWidth="1"/>
    <col min="10243" max="10243" width="6.6640625" style="31" customWidth="1"/>
    <col min="10244" max="10244" width="6.5546875" style="31" customWidth="1"/>
    <col min="10245" max="10245" width="0.88671875" style="31" customWidth="1"/>
    <col min="10246" max="10246" width="6.5546875" style="31" customWidth="1"/>
    <col min="10247" max="10247" width="6.6640625" style="31" customWidth="1"/>
    <col min="10248" max="10248" width="6.5546875" style="31" customWidth="1"/>
    <col min="10249" max="10249" width="0.88671875" style="31" customWidth="1"/>
    <col min="10250" max="10250" width="6.5546875" style="31" customWidth="1"/>
    <col min="10251" max="10251" width="6.6640625" style="31" customWidth="1"/>
    <col min="10252" max="10252" width="6.5546875" style="31" customWidth="1"/>
    <col min="10253" max="10253" width="0.88671875" style="31" customWidth="1"/>
    <col min="10254" max="10254" width="6.5546875" style="31" customWidth="1"/>
    <col min="10255" max="10255" width="6.6640625" style="31" customWidth="1"/>
    <col min="10256" max="10256" width="6.5546875" style="31" customWidth="1"/>
    <col min="10257" max="10496" width="9.109375" style="31"/>
    <col min="10497" max="10497" width="7.33203125" style="31" bestFit="1" customWidth="1"/>
    <col min="10498" max="10498" width="6.5546875" style="31" customWidth="1"/>
    <col min="10499" max="10499" width="6.6640625" style="31" customWidth="1"/>
    <col min="10500" max="10500" width="6.5546875" style="31" customWidth="1"/>
    <col min="10501" max="10501" width="0.88671875" style="31" customWidth="1"/>
    <col min="10502" max="10502" width="6.5546875" style="31" customWidth="1"/>
    <col min="10503" max="10503" width="6.6640625" style="31" customWidth="1"/>
    <col min="10504" max="10504" width="6.5546875" style="31" customWidth="1"/>
    <col min="10505" max="10505" width="0.88671875" style="31" customWidth="1"/>
    <col min="10506" max="10506" width="6.5546875" style="31" customWidth="1"/>
    <col min="10507" max="10507" width="6.6640625" style="31" customWidth="1"/>
    <col min="10508" max="10508" width="6.5546875" style="31" customWidth="1"/>
    <col min="10509" max="10509" width="0.88671875" style="31" customWidth="1"/>
    <col min="10510" max="10510" width="6.5546875" style="31" customWidth="1"/>
    <col min="10511" max="10511" width="6.6640625" style="31" customWidth="1"/>
    <col min="10512" max="10512" width="6.5546875" style="31" customWidth="1"/>
    <col min="10513" max="10752" width="9.109375" style="31"/>
    <col min="10753" max="10753" width="7.33203125" style="31" bestFit="1" customWidth="1"/>
    <col min="10754" max="10754" width="6.5546875" style="31" customWidth="1"/>
    <col min="10755" max="10755" width="6.6640625" style="31" customWidth="1"/>
    <col min="10756" max="10756" width="6.5546875" style="31" customWidth="1"/>
    <col min="10757" max="10757" width="0.88671875" style="31" customWidth="1"/>
    <col min="10758" max="10758" width="6.5546875" style="31" customWidth="1"/>
    <col min="10759" max="10759" width="6.6640625" style="31" customWidth="1"/>
    <col min="10760" max="10760" width="6.5546875" style="31" customWidth="1"/>
    <col min="10761" max="10761" width="0.88671875" style="31" customWidth="1"/>
    <col min="10762" max="10762" width="6.5546875" style="31" customWidth="1"/>
    <col min="10763" max="10763" width="6.6640625" style="31" customWidth="1"/>
    <col min="10764" max="10764" width="6.5546875" style="31" customWidth="1"/>
    <col min="10765" max="10765" width="0.88671875" style="31" customWidth="1"/>
    <col min="10766" max="10766" width="6.5546875" style="31" customWidth="1"/>
    <col min="10767" max="10767" width="6.6640625" style="31" customWidth="1"/>
    <col min="10768" max="10768" width="6.5546875" style="31" customWidth="1"/>
    <col min="10769" max="11008" width="9.109375" style="31"/>
    <col min="11009" max="11009" width="7.33203125" style="31" bestFit="1" customWidth="1"/>
    <col min="11010" max="11010" width="6.5546875" style="31" customWidth="1"/>
    <col min="11011" max="11011" width="6.6640625" style="31" customWidth="1"/>
    <col min="11012" max="11012" width="6.5546875" style="31" customWidth="1"/>
    <col min="11013" max="11013" width="0.88671875" style="31" customWidth="1"/>
    <col min="11014" max="11014" width="6.5546875" style="31" customWidth="1"/>
    <col min="11015" max="11015" width="6.6640625" style="31" customWidth="1"/>
    <col min="11016" max="11016" width="6.5546875" style="31" customWidth="1"/>
    <col min="11017" max="11017" width="0.88671875" style="31" customWidth="1"/>
    <col min="11018" max="11018" width="6.5546875" style="31" customWidth="1"/>
    <col min="11019" max="11019" width="6.6640625" style="31" customWidth="1"/>
    <col min="11020" max="11020" width="6.5546875" style="31" customWidth="1"/>
    <col min="11021" max="11021" width="0.88671875" style="31" customWidth="1"/>
    <col min="11022" max="11022" width="6.5546875" style="31" customWidth="1"/>
    <col min="11023" max="11023" width="6.6640625" style="31" customWidth="1"/>
    <col min="11024" max="11024" width="6.5546875" style="31" customWidth="1"/>
    <col min="11025" max="11264" width="9.109375" style="31"/>
    <col min="11265" max="11265" width="7.33203125" style="31" bestFit="1" customWidth="1"/>
    <col min="11266" max="11266" width="6.5546875" style="31" customWidth="1"/>
    <col min="11267" max="11267" width="6.6640625" style="31" customWidth="1"/>
    <col min="11268" max="11268" width="6.5546875" style="31" customWidth="1"/>
    <col min="11269" max="11269" width="0.88671875" style="31" customWidth="1"/>
    <col min="11270" max="11270" width="6.5546875" style="31" customWidth="1"/>
    <col min="11271" max="11271" width="6.6640625" style="31" customWidth="1"/>
    <col min="11272" max="11272" width="6.5546875" style="31" customWidth="1"/>
    <col min="11273" max="11273" width="0.88671875" style="31" customWidth="1"/>
    <col min="11274" max="11274" width="6.5546875" style="31" customWidth="1"/>
    <col min="11275" max="11275" width="6.6640625" style="31" customWidth="1"/>
    <col min="11276" max="11276" width="6.5546875" style="31" customWidth="1"/>
    <col min="11277" max="11277" width="0.88671875" style="31" customWidth="1"/>
    <col min="11278" max="11278" width="6.5546875" style="31" customWidth="1"/>
    <col min="11279" max="11279" width="6.6640625" style="31" customWidth="1"/>
    <col min="11280" max="11280" width="6.5546875" style="31" customWidth="1"/>
    <col min="11281" max="11520" width="9.109375" style="31"/>
    <col min="11521" max="11521" width="7.33203125" style="31" bestFit="1" customWidth="1"/>
    <col min="11522" max="11522" width="6.5546875" style="31" customWidth="1"/>
    <col min="11523" max="11523" width="6.6640625" style="31" customWidth="1"/>
    <col min="11524" max="11524" width="6.5546875" style="31" customWidth="1"/>
    <col min="11525" max="11525" width="0.88671875" style="31" customWidth="1"/>
    <col min="11526" max="11526" width="6.5546875" style="31" customWidth="1"/>
    <col min="11527" max="11527" width="6.6640625" style="31" customWidth="1"/>
    <col min="11528" max="11528" width="6.5546875" style="31" customWidth="1"/>
    <col min="11529" max="11529" width="0.88671875" style="31" customWidth="1"/>
    <col min="11530" max="11530" width="6.5546875" style="31" customWidth="1"/>
    <col min="11531" max="11531" width="6.6640625" style="31" customWidth="1"/>
    <col min="11532" max="11532" width="6.5546875" style="31" customWidth="1"/>
    <col min="11533" max="11533" width="0.88671875" style="31" customWidth="1"/>
    <col min="11534" max="11534" width="6.5546875" style="31" customWidth="1"/>
    <col min="11535" max="11535" width="6.6640625" style="31" customWidth="1"/>
    <col min="11536" max="11536" width="6.5546875" style="31" customWidth="1"/>
    <col min="11537" max="11776" width="9.109375" style="31"/>
    <col min="11777" max="11777" width="7.33203125" style="31" bestFit="1" customWidth="1"/>
    <col min="11778" max="11778" width="6.5546875" style="31" customWidth="1"/>
    <col min="11779" max="11779" width="6.6640625" style="31" customWidth="1"/>
    <col min="11780" max="11780" width="6.5546875" style="31" customWidth="1"/>
    <col min="11781" max="11781" width="0.88671875" style="31" customWidth="1"/>
    <col min="11782" max="11782" width="6.5546875" style="31" customWidth="1"/>
    <col min="11783" max="11783" width="6.6640625" style="31" customWidth="1"/>
    <col min="11784" max="11784" width="6.5546875" style="31" customWidth="1"/>
    <col min="11785" max="11785" width="0.88671875" style="31" customWidth="1"/>
    <col min="11786" max="11786" width="6.5546875" style="31" customWidth="1"/>
    <col min="11787" max="11787" width="6.6640625" style="31" customWidth="1"/>
    <col min="11788" max="11788" width="6.5546875" style="31" customWidth="1"/>
    <col min="11789" max="11789" width="0.88671875" style="31" customWidth="1"/>
    <col min="11790" max="11790" width="6.5546875" style="31" customWidth="1"/>
    <col min="11791" max="11791" width="6.6640625" style="31" customWidth="1"/>
    <col min="11792" max="11792" width="6.5546875" style="31" customWidth="1"/>
    <col min="11793" max="12032" width="9.109375" style="31"/>
    <col min="12033" max="12033" width="7.33203125" style="31" bestFit="1" customWidth="1"/>
    <col min="12034" max="12034" width="6.5546875" style="31" customWidth="1"/>
    <col min="12035" max="12035" width="6.6640625" style="31" customWidth="1"/>
    <col min="12036" max="12036" width="6.5546875" style="31" customWidth="1"/>
    <col min="12037" max="12037" width="0.88671875" style="31" customWidth="1"/>
    <col min="12038" max="12038" width="6.5546875" style="31" customWidth="1"/>
    <col min="12039" max="12039" width="6.6640625" style="31" customWidth="1"/>
    <col min="12040" max="12040" width="6.5546875" style="31" customWidth="1"/>
    <col min="12041" max="12041" width="0.88671875" style="31" customWidth="1"/>
    <col min="12042" max="12042" width="6.5546875" style="31" customWidth="1"/>
    <col min="12043" max="12043" width="6.6640625" style="31" customWidth="1"/>
    <col min="12044" max="12044" width="6.5546875" style="31" customWidth="1"/>
    <col min="12045" max="12045" width="0.88671875" style="31" customWidth="1"/>
    <col min="12046" max="12046" width="6.5546875" style="31" customWidth="1"/>
    <col min="12047" max="12047" width="6.6640625" style="31" customWidth="1"/>
    <col min="12048" max="12048" width="6.5546875" style="31" customWidth="1"/>
    <col min="12049" max="12288" width="9.109375" style="31"/>
    <col min="12289" max="12289" width="7.33203125" style="31" bestFit="1" customWidth="1"/>
    <col min="12290" max="12290" width="6.5546875" style="31" customWidth="1"/>
    <col min="12291" max="12291" width="6.6640625" style="31" customWidth="1"/>
    <col min="12292" max="12292" width="6.5546875" style="31" customWidth="1"/>
    <col min="12293" max="12293" width="0.88671875" style="31" customWidth="1"/>
    <col min="12294" max="12294" width="6.5546875" style="31" customWidth="1"/>
    <col min="12295" max="12295" width="6.6640625" style="31" customWidth="1"/>
    <col min="12296" max="12296" width="6.5546875" style="31" customWidth="1"/>
    <col min="12297" max="12297" width="0.88671875" style="31" customWidth="1"/>
    <col min="12298" max="12298" width="6.5546875" style="31" customWidth="1"/>
    <col min="12299" max="12299" width="6.6640625" style="31" customWidth="1"/>
    <col min="12300" max="12300" width="6.5546875" style="31" customWidth="1"/>
    <col min="12301" max="12301" width="0.88671875" style="31" customWidth="1"/>
    <col min="12302" max="12302" width="6.5546875" style="31" customWidth="1"/>
    <col min="12303" max="12303" width="6.6640625" style="31" customWidth="1"/>
    <col min="12304" max="12304" width="6.5546875" style="31" customWidth="1"/>
    <col min="12305" max="12544" width="9.109375" style="31"/>
    <col min="12545" max="12545" width="7.33203125" style="31" bestFit="1" customWidth="1"/>
    <col min="12546" max="12546" width="6.5546875" style="31" customWidth="1"/>
    <col min="12547" max="12547" width="6.6640625" style="31" customWidth="1"/>
    <col min="12548" max="12548" width="6.5546875" style="31" customWidth="1"/>
    <col min="12549" max="12549" width="0.88671875" style="31" customWidth="1"/>
    <col min="12550" max="12550" width="6.5546875" style="31" customWidth="1"/>
    <col min="12551" max="12551" width="6.6640625" style="31" customWidth="1"/>
    <col min="12552" max="12552" width="6.5546875" style="31" customWidth="1"/>
    <col min="12553" max="12553" width="0.88671875" style="31" customWidth="1"/>
    <col min="12554" max="12554" width="6.5546875" style="31" customWidth="1"/>
    <col min="12555" max="12555" width="6.6640625" style="31" customWidth="1"/>
    <col min="12556" max="12556" width="6.5546875" style="31" customWidth="1"/>
    <col min="12557" max="12557" width="0.88671875" style="31" customWidth="1"/>
    <col min="12558" max="12558" width="6.5546875" style="31" customWidth="1"/>
    <col min="12559" max="12559" width="6.6640625" style="31" customWidth="1"/>
    <col min="12560" max="12560" width="6.5546875" style="31" customWidth="1"/>
    <col min="12561" max="12800" width="9.109375" style="31"/>
    <col min="12801" max="12801" width="7.33203125" style="31" bestFit="1" customWidth="1"/>
    <col min="12802" max="12802" width="6.5546875" style="31" customWidth="1"/>
    <col min="12803" max="12803" width="6.6640625" style="31" customWidth="1"/>
    <col min="12804" max="12804" width="6.5546875" style="31" customWidth="1"/>
    <col min="12805" max="12805" width="0.88671875" style="31" customWidth="1"/>
    <col min="12806" max="12806" width="6.5546875" style="31" customWidth="1"/>
    <col min="12807" max="12807" width="6.6640625" style="31" customWidth="1"/>
    <col min="12808" max="12808" width="6.5546875" style="31" customWidth="1"/>
    <col min="12809" max="12809" width="0.88671875" style="31" customWidth="1"/>
    <col min="12810" max="12810" width="6.5546875" style="31" customWidth="1"/>
    <col min="12811" max="12811" width="6.6640625" style="31" customWidth="1"/>
    <col min="12812" max="12812" width="6.5546875" style="31" customWidth="1"/>
    <col min="12813" max="12813" width="0.88671875" style="31" customWidth="1"/>
    <col min="12814" max="12814" width="6.5546875" style="31" customWidth="1"/>
    <col min="12815" max="12815" width="6.6640625" style="31" customWidth="1"/>
    <col min="12816" max="12816" width="6.5546875" style="31" customWidth="1"/>
    <col min="12817" max="13056" width="9.109375" style="31"/>
    <col min="13057" max="13057" width="7.33203125" style="31" bestFit="1" customWidth="1"/>
    <col min="13058" max="13058" width="6.5546875" style="31" customWidth="1"/>
    <col min="13059" max="13059" width="6.6640625" style="31" customWidth="1"/>
    <col min="13060" max="13060" width="6.5546875" style="31" customWidth="1"/>
    <col min="13061" max="13061" width="0.88671875" style="31" customWidth="1"/>
    <col min="13062" max="13062" width="6.5546875" style="31" customWidth="1"/>
    <col min="13063" max="13063" width="6.6640625" style="31" customWidth="1"/>
    <col min="13064" max="13064" width="6.5546875" style="31" customWidth="1"/>
    <col min="13065" max="13065" width="0.88671875" style="31" customWidth="1"/>
    <col min="13066" max="13066" width="6.5546875" style="31" customWidth="1"/>
    <col min="13067" max="13067" width="6.6640625" style="31" customWidth="1"/>
    <col min="13068" max="13068" width="6.5546875" style="31" customWidth="1"/>
    <col min="13069" max="13069" width="0.88671875" style="31" customWidth="1"/>
    <col min="13070" max="13070" width="6.5546875" style="31" customWidth="1"/>
    <col min="13071" max="13071" width="6.6640625" style="31" customWidth="1"/>
    <col min="13072" max="13072" width="6.5546875" style="31" customWidth="1"/>
    <col min="13073" max="13312" width="9.109375" style="31"/>
    <col min="13313" max="13313" width="7.33203125" style="31" bestFit="1" customWidth="1"/>
    <col min="13314" max="13314" width="6.5546875" style="31" customWidth="1"/>
    <col min="13315" max="13315" width="6.6640625" style="31" customWidth="1"/>
    <col min="13316" max="13316" width="6.5546875" style="31" customWidth="1"/>
    <col min="13317" max="13317" width="0.88671875" style="31" customWidth="1"/>
    <col min="13318" max="13318" width="6.5546875" style="31" customWidth="1"/>
    <col min="13319" max="13319" width="6.6640625" style="31" customWidth="1"/>
    <col min="13320" max="13320" width="6.5546875" style="31" customWidth="1"/>
    <col min="13321" max="13321" width="0.88671875" style="31" customWidth="1"/>
    <col min="13322" max="13322" width="6.5546875" style="31" customWidth="1"/>
    <col min="13323" max="13323" width="6.6640625" style="31" customWidth="1"/>
    <col min="13324" max="13324" width="6.5546875" style="31" customWidth="1"/>
    <col min="13325" max="13325" width="0.88671875" style="31" customWidth="1"/>
    <col min="13326" max="13326" width="6.5546875" style="31" customWidth="1"/>
    <col min="13327" max="13327" width="6.6640625" style="31" customWidth="1"/>
    <col min="13328" max="13328" width="6.5546875" style="31" customWidth="1"/>
    <col min="13329" max="13568" width="9.109375" style="31"/>
    <col min="13569" max="13569" width="7.33203125" style="31" bestFit="1" customWidth="1"/>
    <col min="13570" max="13570" width="6.5546875" style="31" customWidth="1"/>
    <col min="13571" max="13571" width="6.6640625" style="31" customWidth="1"/>
    <col min="13572" max="13572" width="6.5546875" style="31" customWidth="1"/>
    <col min="13573" max="13573" width="0.88671875" style="31" customWidth="1"/>
    <col min="13574" max="13574" width="6.5546875" style="31" customWidth="1"/>
    <col min="13575" max="13575" width="6.6640625" style="31" customWidth="1"/>
    <col min="13576" max="13576" width="6.5546875" style="31" customWidth="1"/>
    <col min="13577" max="13577" width="0.88671875" style="31" customWidth="1"/>
    <col min="13578" max="13578" width="6.5546875" style="31" customWidth="1"/>
    <col min="13579" max="13579" width="6.6640625" style="31" customWidth="1"/>
    <col min="13580" max="13580" width="6.5546875" style="31" customWidth="1"/>
    <col min="13581" max="13581" width="0.88671875" style="31" customWidth="1"/>
    <col min="13582" max="13582" width="6.5546875" style="31" customWidth="1"/>
    <col min="13583" max="13583" width="6.6640625" style="31" customWidth="1"/>
    <col min="13584" max="13584" width="6.5546875" style="31" customWidth="1"/>
    <col min="13585" max="13824" width="9.109375" style="31"/>
    <col min="13825" max="13825" width="7.33203125" style="31" bestFit="1" customWidth="1"/>
    <col min="13826" max="13826" width="6.5546875" style="31" customWidth="1"/>
    <col min="13827" max="13827" width="6.6640625" style="31" customWidth="1"/>
    <col min="13828" max="13828" width="6.5546875" style="31" customWidth="1"/>
    <col min="13829" max="13829" width="0.88671875" style="31" customWidth="1"/>
    <col min="13830" max="13830" width="6.5546875" style="31" customWidth="1"/>
    <col min="13831" max="13831" width="6.6640625" style="31" customWidth="1"/>
    <col min="13832" max="13832" width="6.5546875" style="31" customWidth="1"/>
    <col min="13833" max="13833" width="0.88671875" style="31" customWidth="1"/>
    <col min="13834" max="13834" width="6.5546875" style="31" customWidth="1"/>
    <col min="13835" max="13835" width="6.6640625" style="31" customWidth="1"/>
    <col min="13836" max="13836" width="6.5546875" style="31" customWidth="1"/>
    <col min="13837" max="13837" width="0.88671875" style="31" customWidth="1"/>
    <col min="13838" max="13838" width="6.5546875" style="31" customWidth="1"/>
    <col min="13839" max="13839" width="6.6640625" style="31" customWidth="1"/>
    <col min="13840" max="13840" width="6.5546875" style="31" customWidth="1"/>
    <col min="13841" max="14080" width="9.109375" style="31"/>
    <col min="14081" max="14081" width="7.33203125" style="31" bestFit="1" customWidth="1"/>
    <col min="14082" max="14082" width="6.5546875" style="31" customWidth="1"/>
    <col min="14083" max="14083" width="6.6640625" style="31" customWidth="1"/>
    <col min="14084" max="14084" width="6.5546875" style="31" customWidth="1"/>
    <col min="14085" max="14085" width="0.88671875" style="31" customWidth="1"/>
    <col min="14086" max="14086" width="6.5546875" style="31" customWidth="1"/>
    <col min="14087" max="14087" width="6.6640625" style="31" customWidth="1"/>
    <col min="14088" max="14088" width="6.5546875" style="31" customWidth="1"/>
    <col min="14089" max="14089" width="0.88671875" style="31" customWidth="1"/>
    <col min="14090" max="14090" width="6.5546875" style="31" customWidth="1"/>
    <col min="14091" max="14091" width="6.6640625" style="31" customWidth="1"/>
    <col min="14092" max="14092" width="6.5546875" style="31" customWidth="1"/>
    <col min="14093" max="14093" width="0.88671875" style="31" customWidth="1"/>
    <col min="14094" max="14094" width="6.5546875" style="31" customWidth="1"/>
    <col min="14095" max="14095" width="6.6640625" style="31" customWidth="1"/>
    <col min="14096" max="14096" width="6.5546875" style="31" customWidth="1"/>
    <col min="14097" max="14336" width="9.109375" style="31"/>
    <col min="14337" max="14337" width="7.33203125" style="31" bestFit="1" customWidth="1"/>
    <col min="14338" max="14338" width="6.5546875" style="31" customWidth="1"/>
    <col min="14339" max="14339" width="6.6640625" style="31" customWidth="1"/>
    <col min="14340" max="14340" width="6.5546875" style="31" customWidth="1"/>
    <col min="14341" max="14341" width="0.88671875" style="31" customWidth="1"/>
    <col min="14342" max="14342" width="6.5546875" style="31" customWidth="1"/>
    <col min="14343" max="14343" width="6.6640625" style="31" customWidth="1"/>
    <col min="14344" max="14344" width="6.5546875" style="31" customWidth="1"/>
    <col min="14345" max="14345" width="0.88671875" style="31" customWidth="1"/>
    <col min="14346" max="14346" width="6.5546875" style="31" customWidth="1"/>
    <col min="14347" max="14347" width="6.6640625" style="31" customWidth="1"/>
    <col min="14348" max="14348" width="6.5546875" style="31" customWidth="1"/>
    <col min="14349" max="14349" width="0.88671875" style="31" customWidth="1"/>
    <col min="14350" max="14350" width="6.5546875" style="31" customWidth="1"/>
    <col min="14351" max="14351" width="6.6640625" style="31" customWidth="1"/>
    <col min="14352" max="14352" width="6.5546875" style="31" customWidth="1"/>
    <col min="14353" max="14592" width="9.109375" style="31"/>
    <col min="14593" max="14593" width="7.33203125" style="31" bestFit="1" customWidth="1"/>
    <col min="14594" max="14594" width="6.5546875" style="31" customWidth="1"/>
    <col min="14595" max="14595" width="6.6640625" style="31" customWidth="1"/>
    <col min="14596" max="14596" width="6.5546875" style="31" customWidth="1"/>
    <col min="14597" max="14597" width="0.88671875" style="31" customWidth="1"/>
    <col min="14598" max="14598" width="6.5546875" style="31" customWidth="1"/>
    <col min="14599" max="14599" width="6.6640625" style="31" customWidth="1"/>
    <col min="14600" max="14600" width="6.5546875" style="31" customWidth="1"/>
    <col min="14601" max="14601" width="0.88671875" style="31" customWidth="1"/>
    <col min="14602" max="14602" width="6.5546875" style="31" customWidth="1"/>
    <col min="14603" max="14603" width="6.6640625" style="31" customWidth="1"/>
    <col min="14604" max="14604" width="6.5546875" style="31" customWidth="1"/>
    <col min="14605" max="14605" width="0.88671875" style="31" customWidth="1"/>
    <col min="14606" max="14606" width="6.5546875" style="31" customWidth="1"/>
    <col min="14607" max="14607" width="6.6640625" style="31" customWidth="1"/>
    <col min="14608" max="14608" width="6.5546875" style="31" customWidth="1"/>
    <col min="14609" max="14848" width="9.109375" style="31"/>
    <col min="14849" max="14849" width="7.33203125" style="31" bestFit="1" customWidth="1"/>
    <col min="14850" max="14850" width="6.5546875" style="31" customWidth="1"/>
    <col min="14851" max="14851" width="6.6640625" style="31" customWidth="1"/>
    <col min="14852" max="14852" width="6.5546875" style="31" customWidth="1"/>
    <col min="14853" max="14853" width="0.88671875" style="31" customWidth="1"/>
    <col min="14854" max="14854" width="6.5546875" style="31" customWidth="1"/>
    <col min="14855" max="14855" width="6.6640625" style="31" customWidth="1"/>
    <col min="14856" max="14856" width="6.5546875" style="31" customWidth="1"/>
    <col min="14857" max="14857" width="0.88671875" style="31" customWidth="1"/>
    <col min="14858" max="14858" width="6.5546875" style="31" customWidth="1"/>
    <col min="14859" max="14859" width="6.6640625" style="31" customWidth="1"/>
    <col min="14860" max="14860" width="6.5546875" style="31" customWidth="1"/>
    <col min="14861" max="14861" width="0.88671875" style="31" customWidth="1"/>
    <col min="14862" max="14862" width="6.5546875" style="31" customWidth="1"/>
    <col min="14863" max="14863" width="6.6640625" style="31" customWidth="1"/>
    <col min="14864" max="14864" width="6.5546875" style="31" customWidth="1"/>
    <col min="14865" max="15104" width="9.109375" style="31"/>
    <col min="15105" max="15105" width="7.33203125" style="31" bestFit="1" customWidth="1"/>
    <col min="15106" max="15106" width="6.5546875" style="31" customWidth="1"/>
    <col min="15107" max="15107" width="6.6640625" style="31" customWidth="1"/>
    <col min="15108" max="15108" width="6.5546875" style="31" customWidth="1"/>
    <col min="15109" max="15109" width="0.88671875" style="31" customWidth="1"/>
    <col min="15110" max="15110" width="6.5546875" style="31" customWidth="1"/>
    <col min="15111" max="15111" width="6.6640625" style="31" customWidth="1"/>
    <col min="15112" max="15112" width="6.5546875" style="31" customWidth="1"/>
    <col min="15113" max="15113" width="0.88671875" style="31" customWidth="1"/>
    <col min="15114" max="15114" width="6.5546875" style="31" customWidth="1"/>
    <col min="15115" max="15115" width="6.6640625" style="31" customWidth="1"/>
    <col min="15116" max="15116" width="6.5546875" style="31" customWidth="1"/>
    <col min="15117" max="15117" width="0.88671875" style="31" customWidth="1"/>
    <col min="15118" max="15118" width="6.5546875" style="31" customWidth="1"/>
    <col min="15119" max="15119" width="6.6640625" style="31" customWidth="1"/>
    <col min="15120" max="15120" width="6.5546875" style="31" customWidth="1"/>
    <col min="15121" max="15360" width="9.109375" style="31"/>
    <col min="15361" max="15361" width="7.33203125" style="31" bestFit="1" customWidth="1"/>
    <col min="15362" max="15362" width="6.5546875" style="31" customWidth="1"/>
    <col min="15363" max="15363" width="6.6640625" style="31" customWidth="1"/>
    <col min="15364" max="15364" width="6.5546875" style="31" customWidth="1"/>
    <col min="15365" max="15365" width="0.88671875" style="31" customWidth="1"/>
    <col min="15366" max="15366" width="6.5546875" style="31" customWidth="1"/>
    <col min="15367" max="15367" width="6.6640625" style="31" customWidth="1"/>
    <col min="15368" max="15368" width="6.5546875" style="31" customWidth="1"/>
    <col min="15369" max="15369" width="0.88671875" style="31" customWidth="1"/>
    <col min="15370" max="15370" width="6.5546875" style="31" customWidth="1"/>
    <col min="15371" max="15371" width="6.6640625" style="31" customWidth="1"/>
    <col min="15372" max="15372" width="6.5546875" style="31" customWidth="1"/>
    <col min="15373" max="15373" width="0.88671875" style="31" customWidth="1"/>
    <col min="15374" max="15374" width="6.5546875" style="31" customWidth="1"/>
    <col min="15375" max="15375" width="6.6640625" style="31" customWidth="1"/>
    <col min="15376" max="15376" width="6.5546875" style="31" customWidth="1"/>
    <col min="15377" max="15616" width="9.109375" style="31"/>
    <col min="15617" max="15617" width="7.33203125" style="31" bestFit="1" customWidth="1"/>
    <col min="15618" max="15618" width="6.5546875" style="31" customWidth="1"/>
    <col min="15619" max="15619" width="6.6640625" style="31" customWidth="1"/>
    <col min="15620" max="15620" width="6.5546875" style="31" customWidth="1"/>
    <col min="15621" max="15621" width="0.88671875" style="31" customWidth="1"/>
    <col min="15622" max="15622" width="6.5546875" style="31" customWidth="1"/>
    <col min="15623" max="15623" width="6.6640625" style="31" customWidth="1"/>
    <col min="15624" max="15624" width="6.5546875" style="31" customWidth="1"/>
    <col min="15625" max="15625" width="0.88671875" style="31" customWidth="1"/>
    <col min="15626" max="15626" width="6.5546875" style="31" customWidth="1"/>
    <col min="15627" max="15627" width="6.6640625" style="31" customWidth="1"/>
    <col min="15628" max="15628" width="6.5546875" style="31" customWidth="1"/>
    <col min="15629" max="15629" width="0.88671875" style="31" customWidth="1"/>
    <col min="15630" max="15630" width="6.5546875" style="31" customWidth="1"/>
    <col min="15631" max="15631" width="6.6640625" style="31" customWidth="1"/>
    <col min="15632" max="15632" width="6.5546875" style="31" customWidth="1"/>
    <col min="15633" max="15872" width="9.109375" style="31"/>
    <col min="15873" max="15873" width="7.33203125" style="31" bestFit="1" customWidth="1"/>
    <col min="15874" max="15874" width="6.5546875" style="31" customWidth="1"/>
    <col min="15875" max="15875" width="6.6640625" style="31" customWidth="1"/>
    <col min="15876" max="15876" width="6.5546875" style="31" customWidth="1"/>
    <col min="15877" max="15877" width="0.88671875" style="31" customWidth="1"/>
    <col min="15878" max="15878" width="6.5546875" style="31" customWidth="1"/>
    <col min="15879" max="15879" width="6.6640625" style="31" customWidth="1"/>
    <col min="15880" max="15880" width="6.5546875" style="31" customWidth="1"/>
    <col min="15881" max="15881" width="0.88671875" style="31" customWidth="1"/>
    <col min="15882" max="15882" width="6.5546875" style="31" customWidth="1"/>
    <col min="15883" max="15883" width="6.6640625" style="31" customWidth="1"/>
    <col min="15884" max="15884" width="6.5546875" style="31" customWidth="1"/>
    <col min="15885" max="15885" width="0.88671875" style="31" customWidth="1"/>
    <col min="15886" max="15886" width="6.5546875" style="31" customWidth="1"/>
    <col min="15887" max="15887" width="6.6640625" style="31" customWidth="1"/>
    <col min="15888" max="15888" width="6.5546875" style="31" customWidth="1"/>
    <col min="15889" max="16128" width="9.109375" style="31"/>
    <col min="16129" max="16129" width="7.33203125" style="31" bestFit="1" customWidth="1"/>
    <col min="16130" max="16130" width="6.5546875" style="31" customWidth="1"/>
    <col min="16131" max="16131" width="6.6640625" style="31" customWidth="1"/>
    <col min="16132" max="16132" width="6.5546875" style="31" customWidth="1"/>
    <col min="16133" max="16133" width="0.88671875" style="31" customWidth="1"/>
    <col min="16134" max="16134" width="6.5546875" style="31" customWidth="1"/>
    <col min="16135" max="16135" width="6.6640625" style="31" customWidth="1"/>
    <col min="16136" max="16136" width="6.5546875" style="31" customWidth="1"/>
    <col min="16137" max="16137" width="0.88671875" style="31" customWidth="1"/>
    <col min="16138" max="16138" width="6.5546875" style="31" customWidth="1"/>
    <col min="16139" max="16139" width="6.6640625" style="31" customWidth="1"/>
    <col min="16140" max="16140" width="6.5546875" style="31" customWidth="1"/>
    <col min="16141" max="16141" width="0.88671875" style="31" customWidth="1"/>
    <col min="16142" max="16142" width="6.5546875" style="31" customWidth="1"/>
    <col min="16143" max="16143" width="6.6640625" style="31" customWidth="1"/>
    <col min="16144" max="16144" width="6.5546875" style="31" customWidth="1"/>
    <col min="16145" max="16384" width="9.109375" style="31"/>
  </cols>
  <sheetData>
    <row r="1" spans="1:16" ht="12" x14ac:dyDescent="0.25">
      <c r="A1" s="30" t="s">
        <v>92</v>
      </c>
      <c r="B1" s="30"/>
      <c r="C1" s="30"/>
      <c r="D1" s="30"/>
      <c r="E1" s="30"/>
      <c r="F1" s="30"/>
      <c r="G1" s="30"/>
      <c r="H1" s="30"/>
      <c r="I1" s="30"/>
      <c r="J1" s="30"/>
      <c r="K1" s="30"/>
      <c r="L1" s="30"/>
      <c r="M1" s="30"/>
      <c r="N1" s="30"/>
      <c r="O1" s="30"/>
      <c r="P1" s="30"/>
    </row>
    <row r="3" spans="1:16" ht="10.5" customHeight="1" x14ac:dyDescent="0.15">
      <c r="A3" s="212" t="s">
        <v>93</v>
      </c>
      <c r="B3" s="32" t="s">
        <v>94</v>
      </c>
      <c r="C3" s="33"/>
      <c r="D3" s="33"/>
      <c r="E3" s="34"/>
      <c r="F3" s="32" t="s">
        <v>95</v>
      </c>
      <c r="G3" s="33"/>
      <c r="H3" s="33"/>
      <c r="I3" s="34"/>
      <c r="J3" s="32" t="s">
        <v>96</v>
      </c>
      <c r="K3" s="33"/>
      <c r="L3" s="33"/>
      <c r="M3" s="34"/>
      <c r="N3" s="32" t="s">
        <v>36</v>
      </c>
      <c r="O3" s="33"/>
      <c r="P3" s="33"/>
    </row>
    <row r="4" spans="1:16" ht="12" customHeight="1" x14ac:dyDescent="0.15">
      <c r="A4" s="213"/>
      <c r="B4" s="35" t="s">
        <v>97</v>
      </c>
      <c r="C4" s="35" t="s">
        <v>98</v>
      </c>
      <c r="D4" s="35" t="s">
        <v>36</v>
      </c>
      <c r="E4" s="35"/>
      <c r="F4" s="35" t="s">
        <v>97</v>
      </c>
      <c r="G4" s="35" t="s">
        <v>98</v>
      </c>
      <c r="H4" s="35" t="s">
        <v>36</v>
      </c>
      <c r="I4" s="35"/>
      <c r="J4" s="35" t="s">
        <v>97</v>
      </c>
      <c r="K4" s="35" t="s">
        <v>98</v>
      </c>
      <c r="L4" s="35" t="s">
        <v>36</v>
      </c>
      <c r="M4" s="35"/>
      <c r="N4" s="35" t="s">
        <v>97</v>
      </c>
      <c r="O4" s="35" t="s">
        <v>98</v>
      </c>
      <c r="P4" s="35" t="s">
        <v>36</v>
      </c>
    </row>
    <row r="6" spans="1:16" x14ac:dyDescent="0.15">
      <c r="A6" s="36" t="s">
        <v>99</v>
      </c>
      <c r="B6" s="37"/>
      <c r="C6" s="37"/>
      <c r="D6" s="37"/>
      <c r="E6" s="37"/>
      <c r="F6" s="37"/>
      <c r="G6" s="37"/>
      <c r="H6" s="37"/>
      <c r="I6" s="37"/>
      <c r="J6" s="37"/>
      <c r="K6" s="37"/>
      <c r="L6" s="37"/>
      <c r="M6" s="37"/>
      <c r="N6" s="37"/>
      <c r="O6" s="37"/>
      <c r="P6" s="37"/>
    </row>
    <row r="7" spans="1:16" x14ac:dyDescent="0.15">
      <c r="A7" s="36"/>
      <c r="B7" s="37"/>
      <c r="C7" s="37"/>
      <c r="D7" s="37"/>
      <c r="E7" s="37"/>
      <c r="F7" s="37"/>
      <c r="G7" s="37"/>
      <c r="H7" s="37"/>
      <c r="I7" s="37"/>
      <c r="J7" s="37"/>
      <c r="K7" s="37"/>
      <c r="L7" s="37"/>
      <c r="M7" s="37"/>
      <c r="N7" s="37"/>
      <c r="O7" s="37"/>
      <c r="P7" s="37"/>
    </row>
    <row r="8" spans="1:16" x14ac:dyDescent="0.15">
      <c r="A8" s="38" t="s">
        <v>100</v>
      </c>
      <c r="B8" s="39">
        <v>115</v>
      </c>
      <c r="C8" s="39">
        <v>16</v>
      </c>
      <c r="D8" s="39">
        <v>131</v>
      </c>
      <c r="E8" s="39"/>
      <c r="F8" s="39">
        <v>19</v>
      </c>
      <c r="G8" s="39">
        <v>16</v>
      </c>
      <c r="H8" s="39">
        <v>35</v>
      </c>
      <c r="I8" s="39"/>
      <c r="J8" s="39">
        <v>41</v>
      </c>
      <c r="K8" s="39">
        <v>23</v>
      </c>
      <c r="L8" s="39">
        <v>64</v>
      </c>
      <c r="M8" s="39"/>
      <c r="N8" s="39">
        <v>175</v>
      </c>
      <c r="O8" s="39">
        <v>55</v>
      </c>
      <c r="P8" s="39">
        <v>230</v>
      </c>
    </row>
    <row r="9" spans="1:16" x14ac:dyDescent="0.15">
      <c r="A9" s="38" t="s">
        <v>101</v>
      </c>
      <c r="B9" s="39">
        <v>145</v>
      </c>
      <c r="C9" s="39">
        <v>15</v>
      </c>
      <c r="D9" s="39">
        <v>160</v>
      </c>
      <c r="E9" s="39"/>
      <c r="F9" s="39">
        <v>17</v>
      </c>
      <c r="G9" s="39">
        <v>13</v>
      </c>
      <c r="H9" s="39">
        <v>30</v>
      </c>
      <c r="I9" s="39"/>
      <c r="J9" s="39">
        <v>38</v>
      </c>
      <c r="K9" s="39">
        <v>13</v>
      </c>
      <c r="L9" s="39">
        <v>51</v>
      </c>
      <c r="M9" s="39"/>
      <c r="N9" s="39">
        <v>200</v>
      </c>
      <c r="O9" s="39">
        <v>41</v>
      </c>
      <c r="P9" s="39">
        <v>241</v>
      </c>
    </row>
    <row r="10" spans="1:16" x14ac:dyDescent="0.15">
      <c r="A10" s="38" t="s">
        <v>102</v>
      </c>
      <c r="B10" s="39">
        <v>144</v>
      </c>
      <c r="C10" s="39">
        <v>8</v>
      </c>
      <c r="D10" s="39">
        <v>152</v>
      </c>
      <c r="E10" s="39"/>
      <c r="F10" s="39">
        <v>23</v>
      </c>
      <c r="G10" s="39">
        <v>16</v>
      </c>
      <c r="H10" s="39">
        <v>39</v>
      </c>
      <c r="I10" s="39"/>
      <c r="J10" s="39">
        <v>22</v>
      </c>
      <c r="K10" s="39">
        <v>14</v>
      </c>
      <c r="L10" s="39">
        <v>36</v>
      </c>
      <c r="M10" s="39"/>
      <c r="N10" s="39">
        <v>189</v>
      </c>
      <c r="O10" s="39">
        <v>38</v>
      </c>
      <c r="P10" s="39">
        <v>227</v>
      </c>
    </row>
    <row r="11" spans="1:16" x14ac:dyDescent="0.15">
      <c r="A11" s="38" t="s">
        <v>103</v>
      </c>
      <c r="B11" s="39">
        <v>144</v>
      </c>
      <c r="C11" s="39">
        <v>27</v>
      </c>
      <c r="D11" s="39">
        <v>171</v>
      </c>
      <c r="E11" s="39"/>
      <c r="F11" s="39">
        <v>16</v>
      </c>
      <c r="G11" s="39">
        <v>18</v>
      </c>
      <c r="H11" s="39">
        <v>34</v>
      </c>
      <c r="I11" s="39"/>
      <c r="J11" s="39">
        <v>21</v>
      </c>
      <c r="K11" s="39">
        <v>11</v>
      </c>
      <c r="L11" s="39">
        <v>32</v>
      </c>
      <c r="M11" s="39"/>
      <c r="N11" s="39">
        <v>181</v>
      </c>
      <c r="O11" s="39">
        <v>56</v>
      </c>
      <c r="P11" s="39">
        <v>237</v>
      </c>
    </row>
    <row r="12" spans="1:16" x14ac:dyDescent="0.15">
      <c r="A12" s="38" t="s">
        <v>104</v>
      </c>
      <c r="B12" s="39">
        <v>194</v>
      </c>
      <c r="C12" s="39">
        <v>18</v>
      </c>
      <c r="D12" s="39">
        <v>212</v>
      </c>
      <c r="E12" s="39"/>
      <c r="F12" s="39">
        <v>15</v>
      </c>
      <c r="G12" s="39">
        <v>11</v>
      </c>
      <c r="H12" s="39">
        <v>26</v>
      </c>
      <c r="I12" s="39"/>
      <c r="J12" s="39">
        <v>27</v>
      </c>
      <c r="K12" s="39">
        <v>8</v>
      </c>
      <c r="L12" s="39">
        <v>35</v>
      </c>
      <c r="M12" s="39"/>
      <c r="N12" s="39">
        <v>236</v>
      </c>
      <c r="O12" s="39">
        <v>37</v>
      </c>
      <c r="P12" s="39">
        <v>273</v>
      </c>
    </row>
    <row r="13" spans="1:16" x14ac:dyDescent="0.15">
      <c r="A13" s="38" t="s">
        <v>105</v>
      </c>
      <c r="B13" s="39">
        <v>189</v>
      </c>
      <c r="C13" s="39">
        <v>26</v>
      </c>
      <c r="D13" s="39">
        <v>215</v>
      </c>
      <c r="E13" s="39"/>
      <c r="F13" s="39">
        <v>18</v>
      </c>
      <c r="G13" s="39">
        <v>28</v>
      </c>
      <c r="H13" s="39">
        <v>46</v>
      </c>
      <c r="I13" s="39"/>
      <c r="J13" s="39">
        <v>28</v>
      </c>
      <c r="K13" s="39">
        <v>13</v>
      </c>
      <c r="L13" s="39">
        <v>41</v>
      </c>
      <c r="M13" s="39"/>
      <c r="N13" s="39">
        <v>235</v>
      </c>
      <c r="O13" s="39">
        <v>67</v>
      </c>
      <c r="P13" s="39">
        <v>302</v>
      </c>
    </row>
    <row r="14" spans="1:16" x14ac:dyDescent="0.15">
      <c r="A14" s="38" t="s">
        <v>106</v>
      </c>
      <c r="B14" s="39">
        <v>248</v>
      </c>
      <c r="C14" s="39">
        <v>20</v>
      </c>
      <c r="D14" s="39">
        <v>268</v>
      </c>
      <c r="E14" s="39"/>
      <c r="F14" s="39">
        <v>30</v>
      </c>
      <c r="G14" s="39">
        <v>32</v>
      </c>
      <c r="H14" s="39">
        <v>62</v>
      </c>
      <c r="I14" s="39"/>
      <c r="J14" s="39">
        <v>20</v>
      </c>
      <c r="K14" s="39">
        <v>17</v>
      </c>
      <c r="L14" s="39">
        <v>37</v>
      </c>
      <c r="M14" s="39"/>
      <c r="N14" s="39">
        <v>298</v>
      </c>
      <c r="O14" s="39">
        <v>69</v>
      </c>
      <c r="P14" s="39">
        <v>367</v>
      </c>
    </row>
    <row r="15" spans="1:16" x14ac:dyDescent="0.15">
      <c r="A15" s="38" t="s">
        <v>107</v>
      </c>
      <c r="B15" s="39">
        <v>226</v>
      </c>
      <c r="C15" s="39">
        <v>16</v>
      </c>
      <c r="D15" s="39">
        <v>242</v>
      </c>
      <c r="E15" s="39"/>
      <c r="F15" s="39">
        <v>28</v>
      </c>
      <c r="G15" s="39">
        <v>26</v>
      </c>
      <c r="H15" s="39">
        <v>54</v>
      </c>
      <c r="I15" s="39"/>
      <c r="J15" s="39">
        <v>20</v>
      </c>
      <c r="K15" s="39">
        <v>22</v>
      </c>
      <c r="L15" s="39">
        <v>42</v>
      </c>
      <c r="M15" s="39"/>
      <c r="N15" s="39">
        <v>274</v>
      </c>
      <c r="O15" s="39">
        <v>64</v>
      </c>
      <c r="P15" s="39">
        <v>338</v>
      </c>
    </row>
    <row r="16" spans="1:16" x14ac:dyDescent="0.15">
      <c r="A16" s="38" t="s">
        <v>108</v>
      </c>
      <c r="B16" s="39">
        <v>192</v>
      </c>
      <c r="C16" s="39">
        <v>25</v>
      </c>
      <c r="D16" s="39">
        <v>217</v>
      </c>
      <c r="E16" s="39"/>
      <c r="F16" s="39">
        <v>19</v>
      </c>
      <c r="G16" s="39">
        <v>14</v>
      </c>
      <c r="H16" s="39">
        <v>33</v>
      </c>
      <c r="I16" s="39"/>
      <c r="J16" s="39">
        <v>25</v>
      </c>
      <c r="K16" s="39">
        <v>20</v>
      </c>
      <c r="L16" s="39">
        <v>45</v>
      </c>
      <c r="M16" s="39"/>
      <c r="N16" s="39">
        <v>236</v>
      </c>
      <c r="O16" s="39">
        <v>59</v>
      </c>
      <c r="P16" s="39">
        <v>295</v>
      </c>
    </row>
    <row r="17" spans="1:16" x14ac:dyDescent="0.15">
      <c r="A17" s="38" t="s">
        <v>109</v>
      </c>
      <c r="B17" s="39">
        <v>164</v>
      </c>
      <c r="C17" s="39">
        <v>20</v>
      </c>
      <c r="D17" s="39">
        <v>184</v>
      </c>
      <c r="E17" s="39"/>
      <c r="F17" s="39">
        <v>14</v>
      </c>
      <c r="G17" s="39">
        <v>19</v>
      </c>
      <c r="H17" s="39">
        <v>33</v>
      </c>
      <c r="I17" s="39"/>
      <c r="J17" s="39">
        <v>42</v>
      </c>
      <c r="K17" s="39">
        <v>17</v>
      </c>
      <c r="L17" s="39">
        <v>59</v>
      </c>
      <c r="M17" s="39"/>
      <c r="N17" s="39">
        <v>220</v>
      </c>
      <c r="O17" s="39">
        <v>56</v>
      </c>
      <c r="P17" s="39">
        <v>276</v>
      </c>
    </row>
    <row r="18" spans="1:16" x14ac:dyDescent="0.15">
      <c r="A18" s="38" t="s">
        <v>110</v>
      </c>
      <c r="B18" s="39">
        <v>138</v>
      </c>
      <c r="C18" s="39">
        <v>21</v>
      </c>
      <c r="D18" s="39">
        <v>159</v>
      </c>
      <c r="E18" s="39"/>
      <c r="F18" s="39">
        <v>20</v>
      </c>
      <c r="G18" s="39">
        <v>12</v>
      </c>
      <c r="H18" s="39">
        <v>32</v>
      </c>
      <c r="I18" s="39"/>
      <c r="J18" s="39">
        <v>45</v>
      </c>
      <c r="K18" s="39">
        <v>29</v>
      </c>
      <c r="L18" s="39">
        <v>74</v>
      </c>
      <c r="M18" s="39"/>
      <c r="N18" s="39">
        <v>203</v>
      </c>
      <c r="O18" s="39">
        <v>62</v>
      </c>
      <c r="P18" s="39">
        <v>265</v>
      </c>
    </row>
    <row r="19" spans="1:16" x14ac:dyDescent="0.15">
      <c r="A19" s="38" t="s">
        <v>111</v>
      </c>
      <c r="B19" s="39">
        <v>123</v>
      </c>
      <c r="C19" s="39">
        <v>27</v>
      </c>
      <c r="D19" s="39">
        <v>150</v>
      </c>
      <c r="E19" s="39"/>
      <c r="F19" s="39">
        <v>15</v>
      </c>
      <c r="G19" s="39">
        <v>13</v>
      </c>
      <c r="H19" s="39">
        <v>28</v>
      </c>
      <c r="I19" s="39"/>
      <c r="J19" s="39">
        <v>34</v>
      </c>
      <c r="K19" s="39">
        <v>20</v>
      </c>
      <c r="L19" s="39">
        <v>54</v>
      </c>
      <c r="M19" s="39"/>
      <c r="N19" s="39">
        <v>172</v>
      </c>
      <c r="O19" s="39">
        <v>60</v>
      </c>
      <c r="P19" s="39">
        <v>232</v>
      </c>
    </row>
    <row r="20" spans="1:16" x14ac:dyDescent="0.15">
      <c r="A20" s="40" t="s">
        <v>112</v>
      </c>
      <c r="B20" s="41">
        <v>2022</v>
      </c>
      <c r="C20" s="41">
        <v>239</v>
      </c>
      <c r="D20" s="41">
        <v>2261</v>
      </c>
      <c r="E20" s="41"/>
      <c r="F20" s="41">
        <v>234</v>
      </c>
      <c r="G20" s="41">
        <v>218</v>
      </c>
      <c r="H20" s="41">
        <v>452</v>
      </c>
      <c r="I20" s="41"/>
      <c r="J20" s="41">
        <v>363</v>
      </c>
      <c r="K20" s="41">
        <v>207</v>
      </c>
      <c r="L20" s="41">
        <v>570</v>
      </c>
      <c r="M20" s="41"/>
      <c r="N20" s="41">
        <v>2619</v>
      </c>
      <c r="O20" s="41">
        <v>664</v>
      </c>
      <c r="P20" s="41">
        <v>3283</v>
      </c>
    </row>
    <row r="21" spans="1:16" x14ac:dyDescent="0.15">
      <c r="B21" s="39"/>
      <c r="C21" s="39"/>
      <c r="D21" s="39"/>
      <c r="E21" s="39"/>
      <c r="F21" s="39"/>
      <c r="G21" s="39"/>
      <c r="H21" s="39"/>
      <c r="I21" s="39"/>
      <c r="J21" s="39"/>
      <c r="K21" s="39"/>
      <c r="L21" s="39"/>
      <c r="M21" s="39"/>
      <c r="N21" s="39"/>
      <c r="O21" s="39"/>
      <c r="P21" s="39"/>
    </row>
    <row r="22" spans="1:16" x14ac:dyDescent="0.15">
      <c r="A22" s="36" t="s">
        <v>113</v>
      </c>
      <c r="B22" s="42"/>
      <c r="C22" s="42"/>
      <c r="D22" s="42"/>
      <c r="E22" s="42"/>
      <c r="F22" s="42"/>
      <c r="G22" s="42"/>
      <c r="H22" s="42"/>
      <c r="I22" s="42"/>
      <c r="J22" s="42"/>
      <c r="K22" s="42"/>
      <c r="L22" s="42"/>
      <c r="M22" s="42"/>
      <c r="N22" s="42"/>
      <c r="O22" s="42"/>
      <c r="P22" s="42"/>
    </row>
    <row r="23" spans="1:16" x14ac:dyDescent="0.15">
      <c r="A23" s="36"/>
      <c r="B23" s="42"/>
      <c r="C23" s="42"/>
      <c r="D23" s="42"/>
      <c r="E23" s="42"/>
      <c r="F23" s="42"/>
      <c r="G23" s="42"/>
      <c r="H23" s="42"/>
      <c r="I23" s="42"/>
      <c r="J23" s="42"/>
      <c r="K23" s="42"/>
      <c r="L23" s="42"/>
      <c r="M23" s="42"/>
      <c r="N23" s="42"/>
      <c r="O23" s="42"/>
      <c r="P23" s="42"/>
    </row>
    <row r="24" spans="1:16" x14ac:dyDescent="0.15">
      <c r="A24" s="38" t="s">
        <v>100</v>
      </c>
      <c r="B24" s="39">
        <v>8196</v>
      </c>
      <c r="C24" s="39">
        <v>3924</v>
      </c>
      <c r="D24" s="39">
        <v>12120</v>
      </c>
      <c r="E24" s="39"/>
      <c r="F24" s="39">
        <v>1953</v>
      </c>
      <c r="G24" s="39">
        <v>2657</v>
      </c>
      <c r="H24" s="39">
        <v>4610</v>
      </c>
      <c r="I24" s="39"/>
      <c r="J24" s="39">
        <v>946</v>
      </c>
      <c r="K24" s="39">
        <v>1012</v>
      </c>
      <c r="L24" s="39">
        <v>1958</v>
      </c>
      <c r="M24" s="39"/>
      <c r="N24" s="39">
        <v>11095</v>
      </c>
      <c r="O24" s="39">
        <v>7593</v>
      </c>
      <c r="P24" s="39">
        <v>18688</v>
      </c>
    </row>
    <row r="25" spans="1:16" x14ac:dyDescent="0.15">
      <c r="A25" s="38" t="s">
        <v>101</v>
      </c>
      <c r="B25" s="39">
        <v>8083</v>
      </c>
      <c r="C25" s="39">
        <v>3964</v>
      </c>
      <c r="D25" s="39">
        <v>12047</v>
      </c>
      <c r="E25" s="39"/>
      <c r="F25" s="39">
        <v>1735</v>
      </c>
      <c r="G25" s="39">
        <v>2544</v>
      </c>
      <c r="H25" s="39">
        <v>4279</v>
      </c>
      <c r="I25" s="39"/>
      <c r="J25" s="39">
        <v>864</v>
      </c>
      <c r="K25" s="39">
        <v>997</v>
      </c>
      <c r="L25" s="39">
        <v>1861</v>
      </c>
      <c r="M25" s="39"/>
      <c r="N25" s="39">
        <v>10682</v>
      </c>
      <c r="O25" s="39">
        <v>7505</v>
      </c>
      <c r="P25" s="39">
        <v>18187</v>
      </c>
    </row>
    <row r="26" spans="1:16" x14ac:dyDescent="0.15">
      <c r="A26" s="38" t="s">
        <v>102</v>
      </c>
      <c r="B26" s="39">
        <v>8910</v>
      </c>
      <c r="C26" s="39">
        <v>4057</v>
      </c>
      <c r="D26" s="39">
        <v>12967</v>
      </c>
      <c r="E26" s="39"/>
      <c r="F26" s="39">
        <v>1857</v>
      </c>
      <c r="G26" s="39">
        <v>2844</v>
      </c>
      <c r="H26" s="39">
        <v>4701</v>
      </c>
      <c r="I26" s="39"/>
      <c r="J26" s="39">
        <v>777</v>
      </c>
      <c r="K26" s="39">
        <v>907</v>
      </c>
      <c r="L26" s="39">
        <v>1684</v>
      </c>
      <c r="M26" s="39"/>
      <c r="N26" s="39">
        <v>11544</v>
      </c>
      <c r="O26" s="39">
        <v>7808</v>
      </c>
      <c r="P26" s="39">
        <v>19352</v>
      </c>
    </row>
    <row r="27" spans="1:16" x14ac:dyDescent="0.15">
      <c r="A27" s="38" t="s">
        <v>103</v>
      </c>
      <c r="B27" s="39">
        <v>10144</v>
      </c>
      <c r="C27" s="39">
        <v>4325</v>
      </c>
      <c r="D27" s="39">
        <v>14469</v>
      </c>
      <c r="E27" s="39"/>
      <c r="F27" s="39">
        <v>1876</v>
      </c>
      <c r="G27" s="39">
        <v>2808</v>
      </c>
      <c r="H27" s="39">
        <v>4684</v>
      </c>
      <c r="I27" s="39"/>
      <c r="J27" s="39">
        <v>760</v>
      </c>
      <c r="K27" s="39">
        <v>919</v>
      </c>
      <c r="L27" s="39">
        <v>1679</v>
      </c>
      <c r="M27" s="39"/>
      <c r="N27" s="39">
        <v>12780</v>
      </c>
      <c r="O27" s="39">
        <v>8052</v>
      </c>
      <c r="P27" s="39">
        <v>20832</v>
      </c>
    </row>
    <row r="28" spans="1:16" x14ac:dyDescent="0.15">
      <c r="A28" s="38" t="s">
        <v>104</v>
      </c>
      <c r="B28" s="39">
        <v>11080</v>
      </c>
      <c r="C28" s="39">
        <v>4726</v>
      </c>
      <c r="D28" s="39">
        <v>15806</v>
      </c>
      <c r="E28" s="39"/>
      <c r="F28" s="39">
        <v>2016</v>
      </c>
      <c r="G28" s="39">
        <v>3146</v>
      </c>
      <c r="H28" s="39">
        <v>5162</v>
      </c>
      <c r="I28" s="39"/>
      <c r="J28" s="39">
        <v>740</v>
      </c>
      <c r="K28" s="39">
        <v>984</v>
      </c>
      <c r="L28" s="39">
        <v>1724</v>
      </c>
      <c r="M28" s="39"/>
      <c r="N28" s="39">
        <v>13836</v>
      </c>
      <c r="O28" s="39">
        <v>8856</v>
      </c>
      <c r="P28" s="39">
        <v>22692</v>
      </c>
    </row>
    <row r="29" spans="1:16" x14ac:dyDescent="0.15">
      <c r="A29" s="38" t="s">
        <v>105</v>
      </c>
      <c r="B29" s="39">
        <v>11162</v>
      </c>
      <c r="C29" s="39">
        <v>4429</v>
      </c>
      <c r="D29" s="39">
        <v>15591</v>
      </c>
      <c r="E29" s="39"/>
      <c r="F29" s="39">
        <v>2045</v>
      </c>
      <c r="G29" s="39">
        <v>3073</v>
      </c>
      <c r="H29" s="39">
        <v>5118</v>
      </c>
      <c r="I29" s="39"/>
      <c r="J29" s="39">
        <v>684</v>
      </c>
      <c r="K29" s="39">
        <v>856</v>
      </c>
      <c r="L29" s="39">
        <v>1540</v>
      </c>
      <c r="M29" s="39"/>
      <c r="N29" s="39">
        <v>13891</v>
      </c>
      <c r="O29" s="39">
        <v>8358</v>
      </c>
      <c r="P29" s="39">
        <v>22249</v>
      </c>
    </row>
    <row r="30" spans="1:16" x14ac:dyDescent="0.15">
      <c r="A30" s="38" t="s">
        <v>106</v>
      </c>
      <c r="B30" s="39">
        <v>12209</v>
      </c>
      <c r="C30" s="39">
        <v>4512</v>
      </c>
      <c r="D30" s="39">
        <v>16721</v>
      </c>
      <c r="E30" s="39"/>
      <c r="F30" s="39">
        <v>2271</v>
      </c>
      <c r="G30" s="39">
        <v>3765</v>
      </c>
      <c r="H30" s="39">
        <v>6036</v>
      </c>
      <c r="I30" s="39"/>
      <c r="J30" s="39">
        <v>699</v>
      </c>
      <c r="K30" s="39">
        <v>825</v>
      </c>
      <c r="L30" s="39">
        <v>1524</v>
      </c>
      <c r="M30" s="39"/>
      <c r="N30" s="39">
        <v>15179</v>
      </c>
      <c r="O30" s="39">
        <v>9102</v>
      </c>
      <c r="P30" s="39">
        <v>24281</v>
      </c>
    </row>
    <row r="31" spans="1:16" x14ac:dyDescent="0.15">
      <c r="A31" s="38" t="s">
        <v>107</v>
      </c>
      <c r="B31" s="39">
        <v>10113</v>
      </c>
      <c r="C31" s="39">
        <v>3473</v>
      </c>
      <c r="D31" s="39">
        <v>13586</v>
      </c>
      <c r="E31" s="39"/>
      <c r="F31" s="39">
        <v>2025</v>
      </c>
      <c r="G31" s="39">
        <v>3469</v>
      </c>
      <c r="H31" s="39">
        <v>5494</v>
      </c>
      <c r="I31" s="39"/>
      <c r="J31" s="39">
        <v>611</v>
      </c>
      <c r="K31" s="39">
        <v>651</v>
      </c>
      <c r="L31" s="39">
        <v>1262</v>
      </c>
      <c r="M31" s="39"/>
      <c r="N31" s="39">
        <v>12749</v>
      </c>
      <c r="O31" s="39">
        <v>7593</v>
      </c>
      <c r="P31" s="39">
        <v>20342</v>
      </c>
    </row>
    <row r="32" spans="1:16" x14ac:dyDescent="0.15">
      <c r="A32" s="38" t="s">
        <v>108</v>
      </c>
      <c r="B32" s="39">
        <v>10536</v>
      </c>
      <c r="C32" s="39">
        <v>4239</v>
      </c>
      <c r="D32" s="39">
        <v>14775</v>
      </c>
      <c r="E32" s="39"/>
      <c r="F32" s="39">
        <v>1868</v>
      </c>
      <c r="G32" s="39">
        <v>2891</v>
      </c>
      <c r="H32" s="39">
        <v>4759</v>
      </c>
      <c r="I32" s="39"/>
      <c r="J32" s="39">
        <v>692</v>
      </c>
      <c r="K32" s="39">
        <v>882</v>
      </c>
      <c r="L32" s="39">
        <v>1574</v>
      </c>
      <c r="M32" s="39"/>
      <c r="N32" s="39">
        <v>13096</v>
      </c>
      <c r="O32" s="39">
        <v>8012</v>
      </c>
      <c r="P32" s="39">
        <v>21108</v>
      </c>
    </row>
    <row r="33" spans="1:16" x14ac:dyDescent="0.15">
      <c r="A33" s="38" t="s">
        <v>109</v>
      </c>
      <c r="B33" s="39">
        <v>10467</v>
      </c>
      <c r="C33" s="39">
        <v>4445</v>
      </c>
      <c r="D33" s="39">
        <v>14912</v>
      </c>
      <c r="E33" s="39"/>
      <c r="F33" s="39">
        <v>1956</v>
      </c>
      <c r="G33" s="39">
        <v>3005</v>
      </c>
      <c r="H33" s="39">
        <v>4961</v>
      </c>
      <c r="I33" s="39"/>
      <c r="J33" s="39">
        <v>937</v>
      </c>
      <c r="K33" s="39">
        <v>1034</v>
      </c>
      <c r="L33" s="39">
        <v>1971</v>
      </c>
      <c r="M33" s="39"/>
      <c r="N33" s="39">
        <v>13360</v>
      </c>
      <c r="O33" s="39">
        <v>8484</v>
      </c>
      <c r="P33" s="39">
        <v>21844</v>
      </c>
    </row>
    <row r="34" spans="1:16" x14ac:dyDescent="0.15">
      <c r="A34" s="38" t="s">
        <v>110</v>
      </c>
      <c r="B34" s="39">
        <v>9400</v>
      </c>
      <c r="C34" s="39">
        <v>4310</v>
      </c>
      <c r="D34" s="39">
        <v>13710</v>
      </c>
      <c r="E34" s="39"/>
      <c r="F34" s="39">
        <v>1882</v>
      </c>
      <c r="G34" s="39">
        <v>2645</v>
      </c>
      <c r="H34" s="39">
        <v>4527</v>
      </c>
      <c r="I34" s="39"/>
      <c r="J34" s="39">
        <v>996</v>
      </c>
      <c r="K34" s="39">
        <v>1212</v>
      </c>
      <c r="L34" s="39">
        <v>2208</v>
      </c>
      <c r="M34" s="39"/>
      <c r="N34" s="39">
        <v>12278</v>
      </c>
      <c r="O34" s="39">
        <v>8167</v>
      </c>
      <c r="P34" s="39">
        <v>20445</v>
      </c>
    </row>
    <row r="35" spans="1:16" x14ac:dyDescent="0.15">
      <c r="A35" s="38" t="s">
        <v>111</v>
      </c>
      <c r="B35" s="39">
        <v>8808</v>
      </c>
      <c r="C35" s="39">
        <v>3865</v>
      </c>
      <c r="D35" s="39">
        <v>12673</v>
      </c>
      <c r="E35" s="39"/>
      <c r="F35" s="39">
        <v>1718</v>
      </c>
      <c r="G35" s="39">
        <v>2594</v>
      </c>
      <c r="H35" s="39">
        <v>4312</v>
      </c>
      <c r="I35" s="39"/>
      <c r="J35" s="39">
        <v>977</v>
      </c>
      <c r="K35" s="39">
        <v>1193</v>
      </c>
      <c r="L35" s="39">
        <v>2170</v>
      </c>
      <c r="M35" s="39"/>
      <c r="N35" s="39">
        <v>11503</v>
      </c>
      <c r="O35" s="39">
        <v>7652</v>
      </c>
      <c r="P35" s="39">
        <v>19155</v>
      </c>
    </row>
    <row r="36" spans="1:16" x14ac:dyDescent="0.15">
      <c r="A36" s="40" t="s">
        <v>112</v>
      </c>
      <c r="B36" s="41">
        <v>119108</v>
      </c>
      <c r="C36" s="41">
        <v>50269</v>
      </c>
      <c r="D36" s="41">
        <v>169377</v>
      </c>
      <c r="E36" s="41"/>
      <c r="F36" s="41">
        <v>23202</v>
      </c>
      <c r="G36" s="41">
        <v>35441</v>
      </c>
      <c r="H36" s="41">
        <v>58643</v>
      </c>
      <c r="I36" s="41"/>
      <c r="J36" s="41">
        <v>9683</v>
      </c>
      <c r="K36" s="41">
        <v>11472</v>
      </c>
      <c r="L36" s="41">
        <v>21155</v>
      </c>
      <c r="M36" s="41"/>
      <c r="N36" s="41">
        <v>151993</v>
      </c>
      <c r="O36" s="41">
        <v>97182</v>
      </c>
      <c r="P36" s="41">
        <v>249175</v>
      </c>
    </row>
    <row r="37" spans="1:16" x14ac:dyDescent="0.15">
      <c r="A37" s="43"/>
      <c r="B37" s="44"/>
      <c r="C37" s="44"/>
      <c r="D37" s="44"/>
      <c r="E37" s="44"/>
      <c r="F37" s="44"/>
      <c r="G37" s="44"/>
      <c r="H37" s="44"/>
      <c r="I37" s="44"/>
      <c r="J37" s="44"/>
      <c r="K37" s="44"/>
      <c r="L37" s="44"/>
      <c r="M37" s="44"/>
      <c r="N37" s="44"/>
      <c r="O37" s="44"/>
      <c r="P37" s="44"/>
    </row>
    <row r="38" spans="1:16" x14ac:dyDescent="0.15">
      <c r="B38" s="39"/>
      <c r="C38" s="39"/>
      <c r="D38" s="39"/>
      <c r="E38" s="39"/>
      <c r="F38" s="39"/>
      <c r="G38" s="39"/>
      <c r="H38" s="39"/>
      <c r="I38" s="39"/>
      <c r="J38" s="39"/>
      <c r="K38" s="39"/>
      <c r="L38" s="39"/>
      <c r="M38" s="39"/>
      <c r="N38" s="39"/>
      <c r="O38" s="39"/>
      <c r="P38" s="39"/>
    </row>
    <row r="39" spans="1:16" x14ac:dyDescent="0.15">
      <c r="B39" s="39"/>
      <c r="C39" s="39"/>
      <c r="D39" s="39"/>
      <c r="E39" s="39"/>
      <c r="F39" s="39"/>
      <c r="G39" s="39"/>
      <c r="H39" s="39"/>
      <c r="I39" s="39"/>
      <c r="J39" s="39"/>
      <c r="K39" s="39"/>
      <c r="L39" s="39"/>
      <c r="M39" s="39"/>
      <c r="N39" s="39"/>
      <c r="O39" s="39"/>
      <c r="P39" s="39"/>
    </row>
    <row r="40" spans="1:16" x14ac:dyDescent="0.15">
      <c r="B40" s="39"/>
      <c r="C40" s="39"/>
      <c r="D40" s="39"/>
      <c r="E40" s="39"/>
      <c r="F40" s="39"/>
      <c r="G40" s="39"/>
      <c r="H40" s="39"/>
      <c r="I40" s="39"/>
      <c r="J40" s="39"/>
      <c r="K40" s="39"/>
      <c r="L40" s="39"/>
      <c r="M40" s="39"/>
      <c r="N40" s="39"/>
      <c r="O40" s="39"/>
      <c r="P40" s="39"/>
    </row>
    <row r="41" spans="1:16" x14ac:dyDescent="0.15">
      <c r="B41" s="39"/>
      <c r="C41" s="39"/>
      <c r="D41" s="39"/>
      <c r="E41" s="39"/>
      <c r="F41" s="39"/>
      <c r="G41" s="39"/>
      <c r="H41" s="39"/>
      <c r="I41" s="39"/>
      <c r="J41" s="39"/>
      <c r="K41" s="39"/>
      <c r="L41" s="39"/>
      <c r="M41" s="39"/>
      <c r="N41" s="39"/>
      <c r="O41" s="39"/>
      <c r="P41" s="39"/>
    </row>
  </sheetData>
  <mergeCells count="1">
    <mergeCell ref="A3:A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74"/>
  <sheetViews>
    <sheetView topLeftCell="AM1" workbookViewId="0">
      <selection activeCell="BE13" sqref="BE13"/>
    </sheetView>
  </sheetViews>
  <sheetFormatPr defaultRowHeight="14.4" x14ac:dyDescent="0.3"/>
  <cols>
    <col min="44" max="45" width="8.88671875" style="19"/>
  </cols>
  <sheetData>
    <row r="1" spans="1:60" ht="27.6" customHeight="1" thickBot="1" x14ac:dyDescent="0.35">
      <c r="A1" s="230" t="s">
        <v>115</v>
      </c>
      <c r="B1" s="231"/>
      <c r="C1" s="231"/>
      <c r="D1" s="231"/>
      <c r="E1" s="231"/>
      <c r="F1" s="231"/>
      <c r="G1" s="45"/>
      <c r="J1" s="214" t="s">
        <v>117</v>
      </c>
      <c r="K1" s="215"/>
      <c r="L1" s="215"/>
      <c r="M1" s="215"/>
      <c r="N1" s="215"/>
      <c r="O1" s="215"/>
      <c r="P1" s="61"/>
      <c r="Q1" s="85" t="s">
        <v>123</v>
      </c>
      <c r="R1" t="s">
        <v>124</v>
      </c>
      <c r="S1" s="214" t="s">
        <v>43</v>
      </c>
      <c r="T1" s="215"/>
      <c r="U1" s="215"/>
      <c r="V1" s="215"/>
      <c r="W1" s="215"/>
      <c r="Z1" s="85" t="s">
        <v>137</v>
      </c>
      <c r="AA1" t="s">
        <v>124</v>
      </c>
      <c r="AB1" s="214" t="s">
        <v>143</v>
      </c>
      <c r="AC1" s="215"/>
      <c r="AD1" s="215"/>
      <c r="AE1" s="215"/>
      <c r="AF1" s="215"/>
      <c r="AI1" s="85" t="s">
        <v>142</v>
      </c>
      <c r="AJ1" t="s">
        <v>124</v>
      </c>
      <c r="AK1" s="214" t="s">
        <v>63</v>
      </c>
      <c r="AL1" s="215"/>
      <c r="AM1" s="215"/>
      <c r="AN1" s="215"/>
      <c r="AO1" s="215"/>
      <c r="AR1" s="19" t="s">
        <v>77</v>
      </c>
      <c r="AT1" s="214" t="s">
        <v>78</v>
      </c>
      <c r="AU1" s="215"/>
      <c r="AV1" s="215"/>
      <c r="AW1" s="215"/>
      <c r="AX1" s="215"/>
      <c r="AY1" s="215"/>
      <c r="AZ1" s="61"/>
      <c r="BB1" t="s">
        <v>96</v>
      </c>
      <c r="BC1" s="93" t="s">
        <v>72</v>
      </c>
      <c r="BD1" s="94"/>
      <c r="BE1" s="94"/>
      <c r="BF1" s="94"/>
      <c r="BG1" s="94"/>
      <c r="BH1" s="94"/>
    </row>
    <row r="2" spans="1:60" ht="19.2" thickBot="1" x14ac:dyDescent="0.35">
      <c r="A2" s="232" t="s">
        <v>28</v>
      </c>
      <c r="B2" s="233"/>
      <c r="C2" s="46" t="s">
        <v>29</v>
      </c>
      <c r="D2" s="47" t="s">
        <v>30</v>
      </c>
      <c r="E2" s="47" t="s">
        <v>31</v>
      </c>
      <c r="F2" s="48" t="s">
        <v>32</v>
      </c>
      <c r="G2" s="45"/>
      <c r="J2" s="216" t="s">
        <v>28</v>
      </c>
      <c r="K2" s="217"/>
      <c r="L2" s="62" t="s">
        <v>29</v>
      </c>
      <c r="M2" s="63" t="s">
        <v>30</v>
      </c>
      <c r="N2" s="63" t="s">
        <v>31</v>
      </c>
      <c r="O2" s="64" t="s">
        <v>32</v>
      </c>
      <c r="P2" s="61"/>
      <c r="S2" s="224" t="s">
        <v>44</v>
      </c>
      <c r="T2" s="215"/>
      <c r="U2" s="215"/>
      <c r="V2" s="215"/>
      <c r="W2" s="215"/>
      <c r="AB2" s="224" t="s">
        <v>44</v>
      </c>
      <c r="AC2" s="215"/>
      <c r="AD2" s="215"/>
      <c r="AE2" s="215"/>
      <c r="AF2" s="215"/>
      <c r="AK2" s="224" t="s">
        <v>44</v>
      </c>
      <c r="AL2" s="215"/>
      <c r="AM2" s="215"/>
      <c r="AN2" s="215"/>
      <c r="AO2" s="215"/>
      <c r="AT2" s="216" t="s">
        <v>28</v>
      </c>
      <c r="AU2" s="217"/>
      <c r="AV2" s="62" t="s">
        <v>29</v>
      </c>
      <c r="AW2" s="63" t="s">
        <v>30</v>
      </c>
      <c r="AX2" s="63" t="s">
        <v>31</v>
      </c>
      <c r="AY2" s="64" t="s">
        <v>32</v>
      </c>
      <c r="AZ2" s="61"/>
      <c r="BC2" s="98" t="s">
        <v>28</v>
      </c>
      <c r="BD2" s="99"/>
      <c r="BE2" s="62" t="s">
        <v>29</v>
      </c>
      <c r="BF2" s="63" t="s">
        <v>30</v>
      </c>
      <c r="BG2" s="63" t="s">
        <v>31</v>
      </c>
      <c r="BH2" s="64" t="s">
        <v>32</v>
      </c>
    </row>
    <row r="3" spans="1:60" ht="15.6" thickBot="1" x14ac:dyDescent="0.35">
      <c r="A3" s="234" t="s">
        <v>33</v>
      </c>
      <c r="B3" s="49" t="s">
        <v>39</v>
      </c>
      <c r="C3" s="50">
        <v>70010</v>
      </c>
      <c r="D3" s="51">
        <v>54.63086515126686</v>
      </c>
      <c r="E3" s="51">
        <v>54.63086515126686</v>
      </c>
      <c r="F3" s="52">
        <v>54.63086515126686</v>
      </c>
      <c r="G3" s="45"/>
      <c r="J3" s="222" t="s">
        <v>33</v>
      </c>
      <c r="K3" s="65" t="s">
        <v>39</v>
      </c>
      <c r="L3" s="66">
        <v>22138</v>
      </c>
      <c r="M3" s="67">
        <v>48.329913111819408</v>
      </c>
      <c r="N3" s="67">
        <v>48.329913111819408</v>
      </c>
      <c r="O3" s="68">
        <v>48.329913111819408</v>
      </c>
      <c r="P3" s="61"/>
      <c r="S3" s="216" t="s">
        <v>28</v>
      </c>
      <c r="T3" s="225"/>
      <c r="U3" s="226" t="s">
        <v>45</v>
      </c>
      <c r="V3" s="227"/>
      <c r="W3" s="228" t="s">
        <v>36</v>
      </c>
      <c r="Y3" s="91"/>
      <c r="Z3" s="91"/>
      <c r="AB3" s="216" t="s">
        <v>28</v>
      </c>
      <c r="AC3" s="225"/>
      <c r="AD3" s="226" t="s">
        <v>57</v>
      </c>
      <c r="AE3" s="227"/>
      <c r="AF3" s="228" t="s">
        <v>36</v>
      </c>
      <c r="AG3" s="91"/>
      <c r="AK3" s="216" t="s">
        <v>28</v>
      </c>
      <c r="AL3" s="225"/>
      <c r="AM3" s="226" t="s">
        <v>64</v>
      </c>
      <c r="AN3" s="227"/>
      <c r="AO3" s="228" t="s">
        <v>36</v>
      </c>
      <c r="AT3" s="222" t="s">
        <v>33</v>
      </c>
      <c r="AU3" s="65" t="s">
        <v>140</v>
      </c>
      <c r="AV3" s="66">
        <v>174920</v>
      </c>
      <c r="AW3" s="67">
        <v>99.992568583400498</v>
      </c>
      <c r="AX3" s="67">
        <v>99.992568583400498</v>
      </c>
      <c r="AY3" s="68">
        <v>99.992568583400498</v>
      </c>
      <c r="AZ3" s="61"/>
      <c r="BC3" s="92" t="s">
        <v>33</v>
      </c>
      <c r="BD3" s="65" t="s">
        <v>34</v>
      </c>
      <c r="BE3" s="66">
        <v>379</v>
      </c>
      <c r="BF3" s="67">
        <v>0.21665437624690595</v>
      </c>
      <c r="BG3" s="67">
        <v>63.912310286677908</v>
      </c>
      <c r="BH3" s="68">
        <v>63.912310286677908</v>
      </c>
    </row>
    <row r="4" spans="1:60" ht="15" thickBot="1" x14ac:dyDescent="0.35">
      <c r="A4" s="235"/>
      <c r="B4" s="53" t="s">
        <v>40</v>
      </c>
      <c r="C4" s="54">
        <v>56796</v>
      </c>
      <c r="D4" s="55">
        <v>44.319591731629096</v>
      </c>
      <c r="E4" s="55">
        <v>44.319591731629096</v>
      </c>
      <c r="F4" s="56">
        <v>98.950456882895949</v>
      </c>
      <c r="G4" s="45"/>
      <c r="J4" s="219"/>
      <c r="K4" s="69" t="s">
        <v>40</v>
      </c>
      <c r="L4" s="70">
        <v>23506</v>
      </c>
      <c r="M4" s="71">
        <v>51.316421429507052</v>
      </c>
      <c r="N4" s="71">
        <v>51.316421429507052</v>
      </c>
      <c r="O4" s="72">
        <v>99.646334541326468</v>
      </c>
      <c r="P4" s="61"/>
      <c r="S4" s="223"/>
      <c r="T4" s="221"/>
      <c r="U4" s="77" t="s">
        <v>34</v>
      </c>
      <c r="V4" s="78" t="s">
        <v>35</v>
      </c>
      <c r="W4" s="229"/>
      <c r="AB4" s="223"/>
      <c r="AC4" s="221"/>
      <c r="AD4" s="77" t="s">
        <v>51</v>
      </c>
      <c r="AE4" s="78" t="s">
        <v>40</v>
      </c>
      <c r="AF4" s="229"/>
      <c r="AK4" s="223"/>
      <c r="AL4" s="221"/>
      <c r="AM4" s="77" t="s">
        <v>34</v>
      </c>
      <c r="AN4" s="78" t="s">
        <v>35</v>
      </c>
      <c r="AO4" s="229"/>
      <c r="AT4" s="219"/>
      <c r="AU4" s="69" t="s">
        <v>47</v>
      </c>
      <c r="AV4" s="70">
        <v>12</v>
      </c>
      <c r="AW4" s="71">
        <v>6.8597691687674713E-3</v>
      </c>
      <c r="AX4" s="71">
        <v>6.8597691687674713E-3</v>
      </c>
      <c r="AY4" s="72">
        <v>99.999428352569268</v>
      </c>
      <c r="AZ4" s="61"/>
      <c r="BC4" s="100"/>
      <c r="BD4" s="69" t="s">
        <v>35</v>
      </c>
      <c r="BE4" s="70">
        <v>214</v>
      </c>
      <c r="BF4" s="71">
        <v>0.12233255017635324</v>
      </c>
      <c r="BG4" s="71">
        <v>36.087689713322092</v>
      </c>
      <c r="BH4" s="72">
        <v>100</v>
      </c>
    </row>
    <row r="5" spans="1:60" ht="16.8" x14ac:dyDescent="0.3">
      <c r="A5" s="235"/>
      <c r="B5" s="53" t="s">
        <v>41</v>
      </c>
      <c r="C5" s="54">
        <v>1137</v>
      </c>
      <c r="D5" s="55">
        <v>0.88723459044408559</v>
      </c>
      <c r="E5" s="55">
        <v>0.88723459044408559</v>
      </c>
      <c r="F5" s="56">
        <v>99.837691473340044</v>
      </c>
      <c r="G5" s="45"/>
      <c r="J5" s="219"/>
      <c r="K5" s="69" t="s">
        <v>41</v>
      </c>
      <c r="L5" s="70">
        <v>136</v>
      </c>
      <c r="M5" s="71">
        <v>0.29690433567654895</v>
      </c>
      <c r="N5" s="71">
        <v>0.29690433567654895</v>
      </c>
      <c r="O5" s="72">
        <v>99.943238877003012</v>
      </c>
      <c r="P5" s="61"/>
      <c r="S5" s="218" t="s">
        <v>46</v>
      </c>
      <c r="T5" s="65" t="s">
        <v>51</v>
      </c>
      <c r="U5" s="66">
        <v>109</v>
      </c>
      <c r="V5" s="79">
        <v>80</v>
      </c>
      <c r="W5" s="80">
        <v>189</v>
      </c>
      <c r="AB5" s="218" t="s">
        <v>56</v>
      </c>
      <c r="AC5" s="65" t="s">
        <v>34</v>
      </c>
      <c r="AD5" s="66">
        <v>32</v>
      </c>
      <c r="AE5" s="79">
        <v>5503</v>
      </c>
      <c r="AF5" s="80">
        <v>5535</v>
      </c>
      <c r="AK5" s="218" t="s">
        <v>65</v>
      </c>
      <c r="AL5" s="65" t="s">
        <v>51</v>
      </c>
      <c r="AM5" s="66">
        <v>4</v>
      </c>
      <c r="AN5" s="79">
        <v>4</v>
      </c>
      <c r="AO5" s="80">
        <v>8</v>
      </c>
      <c r="AT5" s="219"/>
      <c r="AU5" s="69" t="s">
        <v>126</v>
      </c>
      <c r="AV5" s="70">
        <v>1</v>
      </c>
      <c r="AW5" s="71">
        <v>5.7164743073062261E-4</v>
      </c>
      <c r="AX5" s="71">
        <v>5.7164743073062261E-4</v>
      </c>
      <c r="AY5" s="72">
        <v>100</v>
      </c>
      <c r="AZ5" s="61"/>
      <c r="BC5" s="100"/>
      <c r="BD5" s="69" t="s">
        <v>36</v>
      </c>
      <c r="BE5" s="70">
        <v>593</v>
      </c>
      <c r="BF5" s="71">
        <v>0.33898692642325917</v>
      </c>
      <c r="BG5" s="71">
        <v>100</v>
      </c>
      <c r="BH5" s="101"/>
    </row>
    <row r="6" spans="1:60" ht="25.8" thickBot="1" x14ac:dyDescent="0.35">
      <c r="A6" s="235"/>
      <c r="B6" s="53" t="s">
        <v>42</v>
      </c>
      <c r="C6" s="54">
        <v>208</v>
      </c>
      <c r="D6" s="55">
        <v>0.16230852665995585</v>
      </c>
      <c r="E6" s="55">
        <v>0.16230852665995585</v>
      </c>
      <c r="F6" s="56">
        <v>100</v>
      </c>
      <c r="G6" s="45"/>
      <c r="J6" s="219"/>
      <c r="K6" s="69" t="s">
        <v>42</v>
      </c>
      <c r="L6" s="70">
        <v>26</v>
      </c>
      <c r="M6" s="71">
        <v>5.6761122996987295E-2</v>
      </c>
      <c r="N6" s="71">
        <v>5.6761122996987295E-2</v>
      </c>
      <c r="O6" s="72">
        <v>100</v>
      </c>
      <c r="P6" s="61"/>
      <c r="S6" s="219"/>
      <c r="T6" s="69" t="s">
        <v>40</v>
      </c>
      <c r="U6" s="70">
        <v>7028</v>
      </c>
      <c r="V6" s="81">
        <v>9580</v>
      </c>
      <c r="W6" s="82">
        <v>16608</v>
      </c>
      <c r="AB6" s="219"/>
      <c r="AC6" s="69" t="s">
        <v>35</v>
      </c>
      <c r="AD6" s="70">
        <v>48</v>
      </c>
      <c r="AE6" s="81">
        <v>9531</v>
      </c>
      <c r="AF6" s="82">
        <v>9579</v>
      </c>
      <c r="AK6" s="219"/>
      <c r="AL6" s="69" t="s">
        <v>40</v>
      </c>
      <c r="AM6" s="70">
        <v>592</v>
      </c>
      <c r="AN6" s="81">
        <v>1157</v>
      </c>
      <c r="AO6" s="82">
        <v>1749</v>
      </c>
      <c r="AT6" s="223"/>
      <c r="AU6" s="73" t="s">
        <v>36</v>
      </c>
      <c r="AV6" s="74">
        <v>174933</v>
      </c>
      <c r="AW6" s="75">
        <v>100</v>
      </c>
      <c r="AX6" s="75">
        <v>100</v>
      </c>
      <c r="AY6" s="76"/>
      <c r="AZ6" s="61"/>
      <c r="BC6" s="102" t="s">
        <v>37</v>
      </c>
      <c r="BD6" s="69" t="s">
        <v>38</v>
      </c>
      <c r="BE6" s="70">
        <v>174340</v>
      </c>
      <c r="BF6" s="71">
        <v>99.66101307357674</v>
      </c>
      <c r="BG6" s="103"/>
      <c r="BH6" s="101"/>
    </row>
    <row r="7" spans="1:60" ht="15" thickBot="1" x14ac:dyDescent="0.35">
      <c r="A7" s="236"/>
      <c r="B7" s="60" t="s">
        <v>36</v>
      </c>
      <c r="C7" s="57">
        <v>128151</v>
      </c>
      <c r="D7" s="58">
        <v>100</v>
      </c>
      <c r="E7" s="58">
        <v>100</v>
      </c>
      <c r="F7" s="59"/>
      <c r="G7" s="45"/>
      <c r="J7" s="223"/>
      <c r="K7" s="73" t="s">
        <v>36</v>
      </c>
      <c r="L7" s="74">
        <v>45806</v>
      </c>
      <c r="M7" s="75">
        <v>100</v>
      </c>
      <c r="N7" s="75">
        <v>100</v>
      </c>
      <c r="O7" s="76"/>
      <c r="P7" s="61"/>
      <c r="S7" s="220" t="s">
        <v>36</v>
      </c>
      <c r="T7" s="221"/>
      <c r="U7" s="74">
        <v>7137</v>
      </c>
      <c r="V7" s="83">
        <v>9660</v>
      </c>
      <c r="W7" s="84">
        <v>16797</v>
      </c>
      <c r="AB7" s="220" t="s">
        <v>36</v>
      </c>
      <c r="AC7" s="221"/>
      <c r="AD7" s="74">
        <v>80</v>
      </c>
      <c r="AE7" s="83">
        <v>15034</v>
      </c>
      <c r="AF7" s="84">
        <v>15114</v>
      </c>
      <c r="AK7" s="220" t="s">
        <v>36</v>
      </c>
      <c r="AL7" s="221"/>
      <c r="AM7" s="74">
        <v>596</v>
      </c>
      <c r="AN7" s="83">
        <v>1161</v>
      </c>
      <c r="AO7" s="84">
        <v>1757</v>
      </c>
      <c r="AV7" s="97">
        <f>AV4+AV5</f>
        <v>13</v>
      </c>
      <c r="BC7" s="105" t="s">
        <v>36</v>
      </c>
      <c r="BD7" s="106"/>
      <c r="BE7" s="74">
        <v>174933</v>
      </c>
      <c r="BF7" s="75">
        <v>100</v>
      </c>
      <c r="BG7" s="104"/>
      <c r="BH7" s="76"/>
    </row>
    <row r="10" spans="1:60" ht="40.200000000000003" customHeight="1" thickBot="1" x14ac:dyDescent="0.35">
      <c r="A10" s="230" t="s">
        <v>114</v>
      </c>
      <c r="B10" s="231"/>
      <c r="C10" s="231"/>
      <c r="D10" s="231"/>
      <c r="E10" s="231"/>
      <c r="F10" s="231"/>
      <c r="G10" s="45"/>
      <c r="J10" s="214" t="s">
        <v>118</v>
      </c>
      <c r="K10" s="215"/>
      <c r="L10" s="215"/>
      <c r="M10" s="215"/>
      <c r="N10" s="215"/>
      <c r="O10" s="215"/>
      <c r="P10" s="61"/>
      <c r="R10" t="s">
        <v>120</v>
      </c>
      <c r="S10" s="214" t="s">
        <v>48</v>
      </c>
      <c r="T10" s="215"/>
      <c r="U10" s="215"/>
      <c r="V10" s="215"/>
      <c r="W10" s="215"/>
      <c r="AA10" t="s">
        <v>120</v>
      </c>
      <c r="AB10" s="214" t="s">
        <v>138</v>
      </c>
      <c r="AC10" s="215"/>
      <c r="AD10" s="215"/>
      <c r="AE10" s="215"/>
      <c r="AF10" s="215"/>
      <c r="AJ10" t="s">
        <v>120</v>
      </c>
      <c r="AK10" s="214" t="s">
        <v>66</v>
      </c>
      <c r="AL10" s="215"/>
      <c r="AM10" s="215"/>
      <c r="AN10" s="215"/>
      <c r="AO10" s="215"/>
      <c r="AT10" s="214" t="s">
        <v>79</v>
      </c>
      <c r="AU10" s="215"/>
      <c r="AV10" s="215"/>
      <c r="AW10" s="215"/>
      <c r="AX10" s="215"/>
      <c r="AY10" s="215"/>
      <c r="AZ10" s="61"/>
    </row>
    <row r="11" spans="1:60" ht="25.8" thickBot="1" x14ac:dyDescent="0.35">
      <c r="A11" s="232" t="s">
        <v>28</v>
      </c>
      <c r="B11" s="233"/>
      <c r="C11" s="46" t="s">
        <v>29</v>
      </c>
      <c r="D11" s="47" t="s">
        <v>30</v>
      </c>
      <c r="E11" s="47" t="s">
        <v>31</v>
      </c>
      <c r="F11" s="48" t="s">
        <v>32</v>
      </c>
      <c r="G11" s="45"/>
      <c r="J11" s="216" t="s">
        <v>28</v>
      </c>
      <c r="K11" s="217"/>
      <c r="L11" s="62" t="s">
        <v>29</v>
      </c>
      <c r="M11" s="63" t="s">
        <v>30</v>
      </c>
      <c r="N11" s="63" t="s">
        <v>31</v>
      </c>
      <c r="O11" s="64" t="s">
        <v>32</v>
      </c>
      <c r="P11" s="61"/>
      <c r="S11" s="224" t="s">
        <v>44</v>
      </c>
      <c r="T11" s="215"/>
      <c r="U11" s="215"/>
      <c r="V11" s="215"/>
      <c r="W11" s="215"/>
      <c r="AB11" s="224" t="s">
        <v>44</v>
      </c>
      <c r="AC11" s="215"/>
      <c r="AD11" s="215"/>
      <c r="AE11" s="215"/>
      <c r="AF11" s="215"/>
      <c r="AK11" s="224" t="s">
        <v>44</v>
      </c>
      <c r="AL11" s="215"/>
      <c r="AM11" s="215"/>
      <c r="AN11" s="215"/>
      <c r="AO11" s="215"/>
      <c r="AT11" s="216" t="s">
        <v>28</v>
      </c>
      <c r="AU11" s="217"/>
      <c r="AV11" s="62" t="s">
        <v>29</v>
      </c>
      <c r="AW11" s="63" t="s">
        <v>30</v>
      </c>
      <c r="AX11" s="63" t="s">
        <v>31</v>
      </c>
      <c r="AY11" s="64" t="s">
        <v>32</v>
      </c>
      <c r="AZ11" s="61"/>
      <c r="BC11" s="93" t="s">
        <v>73</v>
      </c>
      <c r="BD11" s="94"/>
      <c r="BE11" s="94"/>
      <c r="BF11" s="94"/>
      <c r="BG11" s="94"/>
      <c r="BH11" s="94"/>
    </row>
    <row r="12" spans="1:60" ht="19.2" thickBot="1" x14ac:dyDescent="0.35">
      <c r="A12" s="234" t="s">
        <v>33</v>
      </c>
      <c r="B12" s="49" t="s">
        <v>39</v>
      </c>
      <c r="C12" s="50">
        <v>34973</v>
      </c>
      <c r="D12" s="51">
        <v>37.268358180326295</v>
      </c>
      <c r="E12" s="51">
        <v>37.268358180326295</v>
      </c>
      <c r="F12" s="52">
        <v>37.268358180326295</v>
      </c>
      <c r="G12" s="45"/>
      <c r="J12" s="222" t="s">
        <v>33</v>
      </c>
      <c r="K12" s="65" t="s">
        <v>39</v>
      </c>
      <c r="L12" s="66">
        <v>9015</v>
      </c>
      <c r="M12" s="67">
        <v>28.34459990567521</v>
      </c>
      <c r="N12" s="67">
        <v>28.34459990567521</v>
      </c>
      <c r="O12" s="68">
        <v>28.34459990567521</v>
      </c>
      <c r="P12" s="61"/>
      <c r="S12" s="216" t="s">
        <v>28</v>
      </c>
      <c r="T12" s="225"/>
      <c r="U12" s="226" t="s">
        <v>49</v>
      </c>
      <c r="V12" s="227"/>
      <c r="W12" s="228" t="s">
        <v>36</v>
      </c>
      <c r="AB12" s="216" t="s">
        <v>28</v>
      </c>
      <c r="AC12" s="225"/>
      <c r="AD12" s="226" t="s">
        <v>60</v>
      </c>
      <c r="AE12" s="227"/>
      <c r="AF12" s="228" t="s">
        <v>36</v>
      </c>
      <c r="AK12" s="216" t="s">
        <v>28</v>
      </c>
      <c r="AL12" s="225"/>
      <c r="AM12" s="226" t="s">
        <v>67</v>
      </c>
      <c r="AN12" s="227"/>
      <c r="AO12" s="228" t="s">
        <v>36</v>
      </c>
      <c r="AT12" s="222" t="s">
        <v>33</v>
      </c>
      <c r="AU12" s="65" t="s">
        <v>140</v>
      </c>
      <c r="AV12" s="66">
        <v>174929</v>
      </c>
      <c r="AW12" s="67">
        <v>99.997713410277072</v>
      </c>
      <c r="AX12" s="67">
        <v>99.997713410277072</v>
      </c>
      <c r="AY12" s="68">
        <v>99.997713410277072</v>
      </c>
      <c r="AZ12" s="61"/>
      <c r="BC12" s="98" t="s">
        <v>28</v>
      </c>
      <c r="BD12" s="99"/>
      <c r="BE12" s="62" t="s">
        <v>29</v>
      </c>
      <c r="BF12" s="63" t="s">
        <v>30</v>
      </c>
      <c r="BG12" s="63" t="s">
        <v>31</v>
      </c>
      <c r="BH12" s="64" t="s">
        <v>32</v>
      </c>
    </row>
    <row r="13" spans="1:60" ht="15" thickBot="1" x14ac:dyDescent="0.35">
      <c r="A13" s="235"/>
      <c r="B13" s="53" t="s">
        <v>40</v>
      </c>
      <c r="C13" s="54">
        <v>58198</v>
      </c>
      <c r="D13" s="55">
        <v>62.017668183416632</v>
      </c>
      <c r="E13" s="55">
        <v>62.017668183416632</v>
      </c>
      <c r="F13" s="56">
        <v>99.286026363742934</v>
      </c>
      <c r="G13" s="45"/>
      <c r="J13" s="219"/>
      <c r="K13" s="69" t="s">
        <v>40</v>
      </c>
      <c r="L13" s="70">
        <v>22710</v>
      </c>
      <c r="M13" s="71">
        <v>71.403867316459682</v>
      </c>
      <c r="N13" s="71">
        <v>71.403867316459682</v>
      </c>
      <c r="O13" s="72">
        <v>99.748467222134877</v>
      </c>
      <c r="P13" s="61"/>
      <c r="S13" s="223"/>
      <c r="T13" s="221"/>
      <c r="U13" s="77" t="s">
        <v>34</v>
      </c>
      <c r="V13" s="78" t="s">
        <v>35</v>
      </c>
      <c r="W13" s="229"/>
      <c r="AB13" s="223"/>
      <c r="AC13" s="221"/>
      <c r="AD13" s="77" t="s">
        <v>51</v>
      </c>
      <c r="AE13" s="78" t="s">
        <v>40</v>
      </c>
      <c r="AF13" s="229"/>
      <c r="AK13" s="223"/>
      <c r="AL13" s="221"/>
      <c r="AM13" s="77" t="s">
        <v>34</v>
      </c>
      <c r="AN13" s="78" t="s">
        <v>35</v>
      </c>
      <c r="AO13" s="229"/>
      <c r="AT13" s="219"/>
      <c r="AU13" s="69" t="s">
        <v>47</v>
      </c>
      <c r="AV13" s="70">
        <v>3</v>
      </c>
      <c r="AW13" s="71">
        <v>1.7149422921918678E-3</v>
      </c>
      <c r="AX13" s="71">
        <v>1.7149422921918678E-3</v>
      </c>
      <c r="AY13" s="72">
        <v>99.999428352569268</v>
      </c>
      <c r="AZ13" s="61"/>
      <c r="BC13" s="92" t="s">
        <v>33</v>
      </c>
      <c r="BD13" s="65" t="s">
        <v>34</v>
      </c>
      <c r="BE13" s="66">
        <v>3</v>
      </c>
      <c r="BF13" s="67">
        <v>1.7149422921918678E-3</v>
      </c>
      <c r="BG13" s="67">
        <v>42.857142857142854</v>
      </c>
      <c r="BH13" s="68">
        <v>42.857142857142854</v>
      </c>
    </row>
    <row r="14" spans="1:60" ht="16.8" x14ac:dyDescent="0.3">
      <c r="A14" s="235"/>
      <c r="B14" s="53" t="s">
        <v>41</v>
      </c>
      <c r="C14" s="54">
        <v>538</v>
      </c>
      <c r="D14" s="55">
        <v>0.57331017359150049</v>
      </c>
      <c r="E14" s="55">
        <v>0.57331017359150049</v>
      </c>
      <c r="F14" s="56">
        <v>99.859336537334428</v>
      </c>
      <c r="G14" s="45"/>
      <c r="J14" s="219"/>
      <c r="K14" s="69" t="s">
        <v>41</v>
      </c>
      <c r="L14" s="70">
        <v>62</v>
      </c>
      <c r="M14" s="71">
        <v>0.19493790284546456</v>
      </c>
      <c r="N14" s="71">
        <v>0.19493790284546456</v>
      </c>
      <c r="O14" s="72">
        <v>99.943405124980345</v>
      </c>
      <c r="P14" s="61"/>
      <c r="S14" s="218" t="s">
        <v>50</v>
      </c>
      <c r="T14" s="65" t="s">
        <v>51</v>
      </c>
      <c r="U14" s="66">
        <v>54</v>
      </c>
      <c r="V14" s="79">
        <v>29</v>
      </c>
      <c r="W14" s="80">
        <v>83</v>
      </c>
      <c r="AB14" s="218" t="s">
        <v>59</v>
      </c>
      <c r="AC14" s="65" t="s">
        <v>34</v>
      </c>
      <c r="AD14" s="66">
        <v>20</v>
      </c>
      <c r="AE14" s="79">
        <v>3422</v>
      </c>
      <c r="AF14" s="80">
        <v>3442</v>
      </c>
      <c r="AK14" s="218" t="s">
        <v>68</v>
      </c>
      <c r="AL14" s="65" t="s">
        <v>51</v>
      </c>
      <c r="AM14" s="66">
        <v>0</v>
      </c>
      <c r="AN14" s="79">
        <v>1</v>
      </c>
      <c r="AO14" s="80">
        <v>1</v>
      </c>
      <c r="AT14" s="219"/>
      <c r="AU14" s="69" t="s">
        <v>80</v>
      </c>
      <c r="AV14" s="70">
        <v>1</v>
      </c>
      <c r="AW14" s="71">
        <v>5.7164743073062261E-4</v>
      </c>
      <c r="AX14" s="71">
        <v>5.7164743073062261E-4</v>
      </c>
      <c r="AY14" s="72">
        <v>100</v>
      </c>
      <c r="AZ14" s="61"/>
      <c r="BC14" s="100"/>
      <c r="BD14" s="69" t="s">
        <v>35</v>
      </c>
      <c r="BE14" s="70">
        <v>4</v>
      </c>
      <c r="BF14" s="71">
        <v>2.2865897229224904E-3</v>
      </c>
      <c r="BG14" s="71">
        <v>57.142857142857139</v>
      </c>
      <c r="BH14" s="72">
        <v>100</v>
      </c>
    </row>
    <row r="15" spans="1:60" ht="25.8" thickBot="1" x14ac:dyDescent="0.35">
      <c r="A15" s="235"/>
      <c r="B15" s="53" t="s">
        <v>42</v>
      </c>
      <c r="C15" s="54">
        <v>132</v>
      </c>
      <c r="D15" s="55">
        <v>0.14066346266557261</v>
      </c>
      <c r="E15" s="55">
        <v>0.14066346266557261</v>
      </c>
      <c r="F15" s="56">
        <v>100</v>
      </c>
      <c r="G15" s="45"/>
      <c r="J15" s="219"/>
      <c r="K15" s="69" t="s">
        <v>42</v>
      </c>
      <c r="L15" s="70">
        <v>18</v>
      </c>
      <c r="M15" s="71">
        <v>5.6594875019650999E-2</v>
      </c>
      <c r="N15" s="71">
        <v>5.6594875019650999E-2</v>
      </c>
      <c r="O15" s="72">
        <v>100</v>
      </c>
      <c r="P15" s="61"/>
      <c r="S15" s="219"/>
      <c r="T15" s="69" t="s">
        <v>40</v>
      </c>
      <c r="U15" s="70">
        <v>3702</v>
      </c>
      <c r="V15" s="81">
        <v>4949</v>
      </c>
      <c r="W15" s="82">
        <v>8651</v>
      </c>
      <c r="AB15" s="219"/>
      <c r="AC15" s="69" t="s">
        <v>35</v>
      </c>
      <c r="AD15" s="70">
        <v>20</v>
      </c>
      <c r="AE15" s="81">
        <v>4855</v>
      </c>
      <c r="AF15" s="82">
        <v>4875</v>
      </c>
      <c r="AK15" s="219"/>
      <c r="AL15" s="69" t="s">
        <v>40</v>
      </c>
      <c r="AM15" s="70">
        <v>277</v>
      </c>
      <c r="AN15" s="81">
        <v>438</v>
      </c>
      <c r="AO15" s="82">
        <v>715</v>
      </c>
      <c r="AT15" s="223"/>
      <c r="AU15" s="73" t="s">
        <v>36</v>
      </c>
      <c r="AV15" s="74">
        <v>174933</v>
      </c>
      <c r="AW15" s="75">
        <v>100</v>
      </c>
      <c r="AX15" s="75">
        <v>100</v>
      </c>
      <c r="AY15" s="76"/>
      <c r="AZ15" s="61"/>
      <c r="BC15" s="100"/>
      <c r="BD15" s="69" t="s">
        <v>36</v>
      </c>
      <c r="BE15" s="70">
        <v>7</v>
      </c>
      <c r="BF15" s="71">
        <v>4.001532015114358E-3</v>
      </c>
      <c r="BG15" s="71">
        <v>100</v>
      </c>
      <c r="BH15" s="101"/>
    </row>
    <row r="16" spans="1:60" ht="17.399999999999999" thickBot="1" x14ac:dyDescent="0.35">
      <c r="A16" s="236"/>
      <c r="B16" s="60" t="s">
        <v>36</v>
      </c>
      <c r="C16" s="57">
        <v>93841</v>
      </c>
      <c r="D16" s="58">
        <v>100</v>
      </c>
      <c r="E16" s="58">
        <v>100</v>
      </c>
      <c r="F16" s="59"/>
      <c r="G16" s="45"/>
      <c r="J16" s="223"/>
      <c r="K16" s="73" t="s">
        <v>36</v>
      </c>
      <c r="L16" s="74">
        <v>31805</v>
      </c>
      <c r="M16" s="75">
        <v>100</v>
      </c>
      <c r="N16" s="75">
        <v>100</v>
      </c>
      <c r="O16" s="76"/>
      <c r="P16" s="61"/>
      <c r="S16" s="220" t="s">
        <v>36</v>
      </c>
      <c r="T16" s="221"/>
      <c r="U16" s="74">
        <v>3756</v>
      </c>
      <c r="V16" s="83">
        <v>4978</v>
      </c>
      <c r="W16" s="84">
        <v>8734</v>
      </c>
      <c r="AB16" s="220" t="s">
        <v>36</v>
      </c>
      <c r="AC16" s="221"/>
      <c r="AD16" s="74">
        <v>40</v>
      </c>
      <c r="AE16" s="83">
        <v>8277</v>
      </c>
      <c r="AF16" s="84">
        <v>8317</v>
      </c>
      <c r="AK16" s="220" t="s">
        <v>36</v>
      </c>
      <c r="AL16" s="221"/>
      <c r="AM16" s="74">
        <v>277</v>
      </c>
      <c r="AN16" s="83">
        <v>439</v>
      </c>
      <c r="AO16" s="84">
        <v>716</v>
      </c>
      <c r="AV16" s="97">
        <f>AV15-AV12</f>
        <v>4</v>
      </c>
      <c r="BC16" s="102" t="s">
        <v>37</v>
      </c>
      <c r="BD16" s="69" t="s">
        <v>38</v>
      </c>
      <c r="BE16" s="70">
        <v>174926</v>
      </c>
      <c r="BF16" s="71">
        <v>99.995998467984876</v>
      </c>
      <c r="BG16" s="103"/>
      <c r="BH16" s="101"/>
    </row>
    <row r="17" spans="1:61" ht="15" customHeight="1" thickBot="1" x14ac:dyDescent="0.35">
      <c r="BC17" s="220" t="s">
        <v>36</v>
      </c>
      <c r="BD17" s="221"/>
      <c r="BE17" s="74">
        <v>174933</v>
      </c>
      <c r="BF17" s="75">
        <v>100</v>
      </c>
      <c r="BG17" s="104"/>
      <c r="BH17" s="76"/>
    </row>
    <row r="19" spans="1:61" ht="15" customHeight="1" thickBot="1" x14ac:dyDescent="0.35">
      <c r="S19" s="214" t="s">
        <v>48</v>
      </c>
      <c r="T19" s="215"/>
      <c r="U19" s="215"/>
      <c r="V19" s="215"/>
      <c r="W19" s="215"/>
      <c r="AB19" s="214" t="s">
        <v>58</v>
      </c>
      <c r="AC19" s="215"/>
      <c r="AD19" s="215"/>
      <c r="AE19" s="215"/>
      <c r="AF19" s="215"/>
      <c r="AK19" s="214" t="s">
        <v>66</v>
      </c>
      <c r="AL19" s="215"/>
      <c r="AM19" s="215"/>
      <c r="AN19" s="215"/>
      <c r="AO19" s="215"/>
      <c r="AT19" s="214" t="s">
        <v>81</v>
      </c>
      <c r="AU19" s="215"/>
      <c r="AV19" s="215"/>
      <c r="AW19" s="215"/>
      <c r="AX19" s="215"/>
      <c r="AY19" s="215"/>
      <c r="AZ19" s="61"/>
      <c r="BI19" s="61"/>
    </row>
    <row r="20" spans="1:61" ht="19.2" thickBot="1" x14ac:dyDescent="0.35">
      <c r="A20" s="230" t="s">
        <v>116</v>
      </c>
      <c r="B20" s="231"/>
      <c r="C20" s="231"/>
      <c r="D20" s="231"/>
      <c r="E20" s="231"/>
      <c r="F20" s="231"/>
      <c r="G20" s="45"/>
      <c r="J20" s="214" t="s">
        <v>119</v>
      </c>
      <c r="K20" s="215"/>
      <c r="L20" s="215"/>
      <c r="M20" s="215"/>
      <c r="N20" s="215"/>
      <c r="O20" s="215"/>
      <c r="P20" s="61"/>
      <c r="R20" t="s">
        <v>121</v>
      </c>
      <c r="S20" s="224" t="s">
        <v>44</v>
      </c>
      <c r="T20" s="215"/>
      <c r="U20" s="215"/>
      <c r="V20" s="215"/>
      <c r="W20" s="215"/>
      <c r="AA20" t="s">
        <v>121</v>
      </c>
      <c r="AB20" s="224" t="s">
        <v>44</v>
      </c>
      <c r="AC20" s="215"/>
      <c r="AD20" s="215"/>
      <c r="AE20" s="215"/>
      <c r="AF20" s="215"/>
      <c r="AJ20" t="s">
        <v>121</v>
      </c>
      <c r="AK20" s="224" t="s">
        <v>44</v>
      </c>
      <c r="AL20" s="215"/>
      <c r="AM20" s="215"/>
      <c r="AN20" s="215"/>
      <c r="AO20" s="215"/>
      <c r="AT20" s="216" t="s">
        <v>28</v>
      </c>
      <c r="AU20" s="217"/>
      <c r="AV20" s="62" t="s">
        <v>29</v>
      </c>
      <c r="AW20" s="63" t="s">
        <v>30</v>
      </c>
      <c r="AX20" s="63" t="s">
        <v>31</v>
      </c>
      <c r="AY20" s="64" t="s">
        <v>32</v>
      </c>
      <c r="AZ20" s="61"/>
      <c r="BI20" s="61"/>
    </row>
    <row r="21" spans="1:61" ht="19.2" thickBot="1" x14ac:dyDescent="0.35">
      <c r="A21" s="232" t="s">
        <v>28</v>
      </c>
      <c r="B21" s="233"/>
      <c r="C21" s="46" t="s">
        <v>29</v>
      </c>
      <c r="D21" s="47" t="s">
        <v>30</v>
      </c>
      <c r="E21" s="47" t="s">
        <v>31</v>
      </c>
      <c r="F21" s="48" t="s">
        <v>32</v>
      </c>
      <c r="G21" s="45"/>
      <c r="J21" s="216" t="s">
        <v>28</v>
      </c>
      <c r="K21" s="217"/>
      <c r="L21" s="62" t="s">
        <v>29</v>
      </c>
      <c r="M21" s="63" t="s">
        <v>30</v>
      </c>
      <c r="N21" s="63" t="s">
        <v>31</v>
      </c>
      <c r="O21" s="64" t="s">
        <v>32</v>
      </c>
      <c r="P21" s="61"/>
      <c r="S21" s="216" t="s">
        <v>28</v>
      </c>
      <c r="T21" s="225"/>
      <c r="U21" s="226" t="s">
        <v>49</v>
      </c>
      <c r="V21" s="227"/>
      <c r="W21" s="228" t="s">
        <v>36</v>
      </c>
      <c r="AB21" s="216" t="s">
        <v>28</v>
      </c>
      <c r="AC21" s="225"/>
      <c r="AD21" s="226" t="s">
        <v>59</v>
      </c>
      <c r="AE21" s="227"/>
      <c r="AF21" s="228" t="s">
        <v>36</v>
      </c>
      <c r="AK21" s="216" t="s">
        <v>28</v>
      </c>
      <c r="AL21" s="225"/>
      <c r="AM21" s="226" t="s">
        <v>67</v>
      </c>
      <c r="AN21" s="227"/>
      <c r="AO21" s="228" t="s">
        <v>36</v>
      </c>
      <c r="AT21" s="222" t="s">
        <v>33</v>
      </c>
      <c r="AU21" s="65" t="s">
        <v>140</v>
      </c>
      <c r="AV21" s="66">
        <v>174132</v>
      </c>
      <c r="AW21" s="67">
        <v>99.542110407984779</v>
      </c>
      <c r="AX21" s="67">
        <v>99.542110407984779</v>
      </c>
      <c r="AY21" s="68">
        <v>99.542110407984779</v>
      </c>
      <c r="AZ21" s="61"/>
      <c r="BI21" s="61"/>
    </row>
    <row r="22" spans="1:61" ht="15" thickBot="1" x14ac:dyDescent="0.35">
      <c r="A22" s="234" t="s">
        <v>33</v>
      </c>
      <c r="B22" s="49" t="s">
        <v>39</v>
      </c>
      <c r="C22" s="50">
        <v>9071</v>
      </c>
      <c r="D22" s="51">
        <v>69.744733200061518</v>
      </c>
      <c r="E22" s="51">
        <v>69.744733200061518</v>
      </c>
      <c r="F22" s="52">
        <v>69.744733200061518</v>
      </c>
      <c r="G22" s="45"/>
      <c r="J22" s="222" t="s">
        <v>33</v>
      </c>
      <c r="K22" s="65" t="s">
        <v>39</v>
      </c>
      <c r="L22" s="66">
        <v>2291</v>
      </c>
      <c r="M22" s="67">
        <v>53.106165971256367</v>
      </c>
      <c r="N22" s="67">
        <v>53.106165971256367</v>
      </c>
      <c r="O22" s="68">
        <v>53.106165971256367</v>
      </c>
      <c r="P22" s="61"/>
      <c r="S22" s="223"/>
      <c r="T22" s="221"/>
      <c r="U22" s="77" t="s">
        <v>34</v>
      </c>
      <c r="V22" s="78" t="s">
        <v>35</v>
      </c>
      <c r="W22" s="229"/>
      <c r="AB22" s="223"/>
      <c r="AC22" s="221"/>
      <c r="AD22" s="77" t="s">
        <v>34</v>
      </c>
      <c r="AE22" s="78" t="s">
        <v>35</v>
      </c>
      <c r="AF22" s="229"/>
      <c r="AK22" s="223"/>
      <c r="AL22" s="221"/>
      <c r="AM22" s="77" t="s">
        <v>34</v>
      </c>
      <c r="AN22" s="78" t="s">
        <v>35</v>
      </c>
      <c r="AO22" s="229"/>
      <c r="AT22" s="219"/>
      <c r="AU22" s="69" t="s">
        <v>47</v>
      </c>
      <c r="AV22" s="70">
        <v>638</v>
      </c>
      <c r="AW22" s="71">
        <v>0.36471106080613719</v>
      </c>
      <c r="AX22" s="71">
        <v>0.36471106080613719</v>
      </c>
      <c r="AY22" s="72">
        <v>99.906821468790909</v>
      </c>
      <c r="AZ22" s="61"/>
      <c r="BC22" t="s">
        <v>149</v>
      </c>
      <c r="BI22" s="61"/>
    </row>
    <row r="23" spans="1:61" x14ac:dyDescent="0.3">
      <c r="A23" s="235"/>
      <c r="B23" s="53" t="s">
        <v>40</v>
      </c>
      <c r="C23" s="54">
        <v>3893</v>
      </c>
      <c r="D23" s="55">
        <v>29.932338920498232</v>
      </c>
      <c r="E23" s="55">
        <v>29.932338920498232</v>
      </c>
      <c r="F23" s="56">
        <v>99.677072120559743</v>
      </c>
      <c r="G23" s="45"/>
      <c r="J23" s="219"/>
      <c r="K23" s="69" t="s">
        <v>40</v>
      </c>
      <c r="L23" s="70">
        <v>2020</v>
      </c>
      <c r="M23" s="71">
        <v>46.824292999536397</v>
      </c>
      <c r="N23" s="71">
        <v>46.824292999536397</v>
      </c>
      <c r="O23" s="72">
        <v>99.93045897079277</v>
      </c>
      <c r="P23" s="61"/>
      <c r="S23" s="218" t="s">
        <v>50</v>
      </c>
      <c r="T23" s="65" t="s">
        <v>51</v>
      </c>
      <c r="U23" s="66">
        <v>15</v>
      </c>
      <c r="V23" s="79">
        <v>9</v>
      </c>
      <c r="W23" s="80">
        <v>24</v>
      </c>
      <c r="AB23" s="218" t="s">
        <v>60</v>
      </c>
      <c r="AC23" s="65" t="s">
        <v>51</v>
      </c>
      <c r="AD23" s="66">
        <v>2</v>
      </c>
      <c r="AE23" s="79">
        <v>1</v>
      </c>
      <c r="AF23" s="80">
        <v>3</v>
      </c>
      <c r="AK23" s="218" t="s">
        <v>68</v>
      </c>
      <c r="AL23" s="65" t="s">
        <v>51</v>
      </c>
      <c r="AM23" s="66">
        <v>1</v>
      </c>
      <c r="AN23" s="79">
        <v>0</v>
      </c>
      <c r="AO23" s="80">
        <v>1</v>
      </c>
      <c r="AT23" s="219"/>
      <c r="AU23" s="69" t="s">
        <v>126</v>
      </c>
      <c r="AV23" s="70">
        <v>121</v>
      </c>
      <c r="AW23" s="71">
        <v>6.9169339118405337E-2</v>
      </c>
      <c r="AX23" s="71">
        <v>6.9169339118405337E-2</v>
      </c>
      <c r="AY23" s="72">
        <v>99.975990807909312</v>
      </c>
      <c r="AZ23" s="61"/>
      <c r="BI23" s="61"/>
    </row>
    <row r="24" spans="1:61" ht="16.8" x14ac:dyDescent="0.3">
      <c r="A24" s="235"/>
      <c r="B24" s="53" t="s">
        <v>41</v>
      </c>
      <c r="C24" s="54">
        <v>31</v>
      </c>
      <c r="D24" s="55">
        <v>0.23835153006304782</v>
      </c>
      <c r="E24" s="55">
        <v>0.23835153006304782</v>
      </c>
      <c r="F24" s="56">
        <v>99.915423650622799</v>
      </c>
      <c r="G24" s="45"/>
      <c r="J24" s="219"/>
      <c r="K24" s="69" t="s">
        <v>41</v>
      </c>
      <c r="L24" s="70">
        <v>3</v>
      </c>
      <c r="M24" s="71">
        <v>6.9541029207232263E-2</v>
      </c>
      <c r="N24" s="71">
        <v>6.9541029207232263E-2</v>
      </c>
      <c r="O24" s="72">
        <v>100</v>
      </c>
      <c r="P24" s="61"/>
      <c r="S24" s="219"/>
      <c r="T24" s="69" t="s">
        <v>40</v>
      </c>
      <c r="U24" s="70">
        <v>1001</v>
      </c>
      <c r="V24" s="81">
        <v>1120</v>
      </c>
      <c r="W24" s="82">
        <v>2121</v>
      </c>
      <c r="AB24" s="219"/>
      <c r="AC24" s="69" t="s">
        <v>40</v>
      </c>
      <c r="AD24" s="70">
        <v>775</v>
      </c>
      <c r="AE24" s="81">
        <v>1018</v>
      </c>
      <c r="AF24" s="82">
        <v>1793</v>
      </c>
      <c r="AK24" s="219"/>
      <c r="AL24" s="69" t="s">
        <v>40</v>
      </c>
      <c r="AM24" s="70">
        <v>77</v>
      </c>
      <c r="AN24" s="81">
        <v>105</v>
      </c>
      <c r="AO24" s="82">
        <v>182</v>
      </c>
      <c r="AT24" s="219"/>
      <c r="AU24" s="69" t="s">
        <v>80</v>
      </c>
      <c r="AV24" s="70">
        <v>26</v>
      </c>
      <c r="AW24" s="71">
        <v>1.4862833198996188E-2</v>
      </c>
      <c r="AX24" s="71">
        <v>1.4862833198996188E-2</v>
      </c>
      <c r="AY24" s="72">
        <v>99.990853641108316</v>
      </c>
      <c r="AZ24" s="61"/>
      <c r="BI24" s="61"/>
    </row>
    <row r="25" spans="1:61" ht="25.8" thickBot="1" x14ac:dyDescent="0.35">
      <c r="A25" s="235"/>
      <c r="B25" s="53" t="s">
        <v>42</v>
      </c>
      <c r="C25" s="54">
        <v>11</v>
      </c>
      <c r="D25" s="55">
        <v>8.4576349377210522E-2</v>
      </c>
      <c r="E25" s="55">
        <v>8.4576349377210522E-2</v>
      </c>
      <c r="F25" s="56">
        <v>100</v>
      </c>
      <c r="G25" s="45"/>
      <c r="J25" s="223"/>
      <c r="K25" s="73" t="s">
        <v>36</v>
      </c>
      <c r="L25" s="74">
        <v>4314</v>
      </c>
      <c r="M25" s="75">
        <v>100</v>
      </c>
      <c r="N25" s="75">
        <v>100</v>
      </c>
      <c r="O25" s="76"/>
      <c r="P25" s="61"/>
      <c r="S25" s="220" t="s">
        <v>36</v>
      </c>
      <c r="T25" s="221"/>
      <c r="U25" s="74">
        <v>1016</v>
      </c>
      <c r="V25" s="83">
        <v>1129</v>
      </c>
      <c r="W25" s="84">
        <v>2145</v>
      </c>
      <c r="AB25" s="220" t="s">
        <v>36</v>
      </c>
      <c r="AC25" s="221"/>
      <c r="AD25" s="74">
        <v>777</v>
      </c>
      <c r="AE25" s="83">
        <v>1019</v>
      </c>
      <c r="AF25" s="84">
        <v>1796</v>
      </c>
      <c r="AK25" s="220" t="s">
        <v>36</v>
      </c>
      <c r="AL25" s="221"/>
      <c r="AM25" s="74">
        <v>78</v>
      </c>
      <c r="AN25" s="83">
        <v>105</v>
      </c>
      <c r="AO25" s="84">
        <v>183</v>
      </c>
      <c r="AT25" s="219"/>
      <c r="AU25" s="69" t="s">
        <v>127</v>
      </c>
      <c r="AV25" s="70">
        <v>10</v>
      </c>
      <c r="AW25" s="71">
        <v>5.7164743073062256E-3</v>
      </c>
      <c r="AX25" s="71">
        <v>5.7164743073062256E-3</v>
      </c>
      <c r="AY25" s="72">
        <v>99.996570115415622</v>
      </c>
      <c r="AZ25" s="61"/>
      <c r="BI25" s="61"/>
    </row>
    <row r="26" spans="1:61" ht="15" thickBot="1" x14ac:dyDescent="0.35">
      <c r="A26" s="236"/>
      <c r="B26" s="60" t="s">
        <v>36</v>
      </c>
      <c r="C26" s="57">
        <v>13006</v>
      </c>
      <c r="D26" s="58">
        <v>100</v>
      </c>
      <c r="E26" s="58">
        <v>100</v>
      </c>
      <c r="F26" s="59"/>
      <c r="G26" s="45"/>
      <c r="AT26" s="219"/>
      <c r="AU26" s="69" t="s">
        <v>128</v>
      </c>
      <c r="AV26" s="70">
        <v>5</v>
      </c>
      <c r="AW26" s="71">
        <v>2.8582371536531128E-3</v>
      </c>
      <c r="AX26" s="71">
        <v>2.8582371536531128E-3</v>
      </c>
      <c r="AY26" s="72">
        <v>99.999428352569268</v>
      </c>
      <c r="AZ26" s="61"/>
    </row>
    <row r="27" spans="1:61" x14ac:dyDescent="0.3">
      <c r="AT27" s="219"/>
      <c r="AU27" s="69" t="s">
        <v>148</v>
      </c>
      <c r="AV27" s="70">
        <v>1</v>
      </c>
      <c r="AW27" s="71">
        <v>5.7164743073062261E-4</v>
      </c>
      <c r="AX27" s="71">
        <v>5.7164743073062261E-4</v>
      </c>
      <c r="AY27" s="72">
        <v>100</v>
      </c>
      <c r="AZ27" s="61"/>
    </row>
    <row r="28" spans="1:61" ht="15" thickBot="1" x14ac:dyDescent="0.35">
      <c r="R28" t="s">
        <v>122</v>
      </c>
      <c r="S28" s="214" t="s">
        <v>48</v>
      </c>
      <c r="T28" s="215"/>
      <c r="U28" s="215"/>
      <c r="V28" s="215"/>
      <c r="W28" s="215"/>
      <c r="AA28" t="s">
        <v>122</v>
      </c>
      <c r="AB28" s="214" t="s">
        <v>58</v>
      </c>
      <c r="AC28" s="215"/>
      <c r="AD28" s="215"/>
      <c r="AE28" s="215"/>
      <c r="AF28" s="215"/>
      <c r="AJ28" t="s">
        <v>122</v>
      </c>
      <c r="AT28" s="223"/>
      <c r="AU28" s="73" t="s">
        <v>36</v>
      </c>
      <c r="AV28" s="74">
        <v>174933</v>
      </c>
      <c r="AW28" s="75">
        <v>100</v>
      </c>
      <c r="AX28" s="75">
        <v>100</v>
      </c>
      <c r="AY28" s="76"/>
      <c r="AZ28" s="61"/>
    </row>
    <row r="29" spans="1:61" ht="15" thickBot="1" x14ac:dyDescent="0.35">
      <c r="S29" s="224" t="s">
        <v>44</v>
      </c>
      <c r="T29" s="215"/>
      <c r="U29" s="215"/>
      <c r="V29" s="215"/>
      <c r="W29" s="215"/>
      <c r="AB29" s="224" t="s">
        <v>44</v>
      </c>
      <c r="AC29" s="215"/>
      <c r="AD29" s="215"/>
      <c r="AE29" s="215"/>
      <c r="AF29" s="215"/>
      <c r="AK29" s="214" t="s">
        <v>66</v>
      </c>
      <c r="AL29" s="215"/>
      <c r="AM29" s="215"/>
      <c r="AN29" s="215"/>
      <c r="AO29" s="215"/>
      <c r="AV29" s="97">
        <f>AV28-AV21</f>
        <v>801</v>
      </c>
      <c r="BI29" s="61"/>
    </row>
    <row r="30" spans="1:61" ht="15.6" thickBot="1" x14ac:dyDescent="0.35">
      <c r="S30" s="216" t="s">
        <v>28</v>
      </c>
      <c r="T30" s="225"/>
      <c r="U30" s="226" t="s">
        <v>49</v>
      </c>
      <c r="V30" s="227"/>
      <c r="W30" s="228" t="s">
        <v>36</v>
      </c>
      <c r="AB30" s="216" t="s">
        <v>28</v>
      </c>
      <c r="AC30" s="225"/>
      <c r="AD30" s="226" t="s">
        <v>59</v>
      </c>
      <c r="AE30" s="227"/>
      <c r="AF30" s="228" t="s">
        <v>36</v>
      </c>
      <c r="AK30" s="224" t="s">
        <v>44</v>
      </c>
      <c r="AL30" s="215"/>
      <c r="AM30" s="215"/>
      <c r="AN30" s="215"/>
      <c r="AO30" s="215"/>
      <c r="AT30" s="214" t="s">
        <v>82</v>
      </c>
      <c r="AU30" s="215"/>
      <c r="AV30" s="215"/>
      <c r="AW30" s="215"/>
      <c r="AX30" s="215"/>
      <c r="AY30" s="215"/>
      <c r="AZ30" s="61"/>
      <c r="BI30" s="61"/>
    </row>
    <row r="31" spans="1:61" ht="19.2" thickBot="1" x14ac:dyDescent="0.35">
      <c r="S31" s="223"/>
      <c r="T31" s="221"/>
      <c r="U31" s="77" t="s">
        <v>34</v>
      </c>
      <c r="V31" s="78" t="s">
        <v>35</v>
      </c>
      <c r="W31" s="229"/>
      <c r="AB31" s="223"/>
      <c r="AC31" s="221"/>
      <c r="AD31" s="77" t="s">
        <v>34</v>
      </c>
      <c r="AE31" s="78" t="s">
        <v>35</v>
      </c>
      <c r="AF31" s="229"/>
      <c r="AK31" s="216" t="s">
        <v>28</v>
      </c>
      <c r="AL31" s="225"/>
      <c r="AM31" s="226" t="s">
        <v>67</v>
      </c>
      <c r="AN31" s="227"/>
      <c r="AO31" s="228" t="s">
        <v>36</v>
      </c>
      <c r="AT31" s="216" t="s">
        <v>28</v>
      </c>
      <c r="AU31" s="217"/>
      <c r="AV31" s="62" t="s">
        <v>29</v>
      </c>
      <c r="AW31" s="63" t="s">
        <v>30</v>
      </c>
      <c r="AX31" s="63" t="s">
        <v>31</v>
      </c>
      <c r="AY31" s="64" t="s">
        <v>32</v>
      </c>
      <c r="AZ31" s="61"/>
      <c r="BC31" s="214" t="s">
        <v>71</v>
      </c>
      <c r="BD31" s="215"/>
      <c r="BE31" s="215"/>
      <c r="BF31" s="215"/>
      <c r="BG31" s="215"/>
      <c r="BH31" s="215"/>
      <c r="BI31" s="61"/>
    </row>
    <row r="32" spans="1:61" ht="19.2" thickBot="1" x14ac:dyDescent="0.35">
      <c r="S32" s="218" t="s">
        <v>50</v>
      </c>
      <c r="T32" s="65" t="s">
        <v>51</v>
      </c>
      <c r="U32" s="66">
        <v>5</v>
      </c>
      <c r="V32" s="79">
        <v>4</v>
      </c>
      <c r="W32" s="80">
        <v>9</v>
      </c>
      <c r="AB32" s="218" t="s">
        <v>60</v>
      </c>
      <c r="AC32" s="65" t="s">
        <v>51</v>
      </c>
      <c r="AD32" s="66">
        <v>3</v>
      </c>
      <c r="AE32" s="79">
        <v>1</v>
      </c>
      <c r="AF32" s="80">
        <v>4</v>
      </c>
      <c r="AK32" s="223"/>
      <c r="AL32" s="221"/>
      <c r="AM32" s="77" t="s">
        <v>34</v>
      </c>
      <c r="AN32" s="78" t="s">
        <v>35</v>
      </c>
      <c r="AO32" s="229"/>
      <c r="AT32" s="222" t="s">
        <v>33</v>
      </c>
      <c r="AU32" s="65" t="s">
        <v>140</v>
      </c>
      <c r="AV32" s="66">
        <v>174348</v>
      </c>
      <c r="AW32" s="67">
        <v>99.665586253022582</v>
      </c>
      <c r="AX32" s="67">
        <v>99.665586253022582</v>
      </c>
      <c r="AY32" s="68">
        <v>99.665586253022582</v>
      </c>
      <c r="AZ32" s="61"/>
      <c r="BC32" s="216" t="s">
        <v>28</v>
      </c>
      <c r="BD32" s="217"/>
      <c r="BE32" s="62" t="s">
        <v>29</v>
      </c>
      <c r="BF32" s="63" t="s">
        <v>30</v>
      </c>
      <c r="BG32" s="63" t="s">
        <v>31</v>
      </c>
      <c r="BH32" s="64" t="s">
        <v>32</v>
      </c>
      <c r="BI32" s="61"/>
    </row>
    <row r="33" spans="19:61" ht="50.4" x14ac:dyDescent="0.3">
      <c r="S33" s="219"/>
      <c r="T33" s="69" t="s">
        <v>40</v>
      </c>
      <c r="U33" s="70">
        <v>271</v>
      </c>
      <c r="V33" s="81">
        <v>284</v>
      </c>
      <c r="W33" s="82">
        <v>555</v>
      </c>
      <c r="AB33" s="219"/>
      <c r="AC33" s="69" t="s">
        <v>40</v>
      </c>
      <c r="AD33" s="70">
        <v>198</v>
      </c>
      <c r="AE33" s="81">
        <v>203</v>
      </c>
      <c r="AF33" s="82">
        <v>401</v>
      </c>
      <c r="AK33" s="92" t="s">
        <v>68</v>
      </c>
      <c r="AL33" s="65" t="s">
        <v>40</v>
      </c>
      <c r="AM33" s="66">
        <v>21</v>
      </c>
      <c r="AN33" s="79">
        <v>19</v>
      </c>
      <c r="AO33" s="80">
        <v>40</v>
      </c>
      <c r="AT33" s="219"/>
      <c r="AU33" s="69" t="s">
        <v>47</v>
      </c>
      <c r="AV33" s="70">
        <v>465</v>
      </c>
      <c r="AW33" s="71">
        <v>0.26581605528973951</v>
      </c>
      <c r="AX33" s="71">
        <v>0.26581605528973951</v>
      </c>
      <c r="AY33" s="72">
        <v>99.931402308312329</v>
      </c>
      <c r="AZ33" s="61"/>
      <c r="BC33" s="218" t="s">
        <v>33</v>
      </c>
      <c r="BD33" s="65" t="s">
        <v>34</v>
      </c>
      <c r="BE33" s="66">
        <v>9165</v>
      </c>
      <c r="BF33" s="67">
        <v>5.2391487026461565</v>
      </c>
      <c r="BG33" s="67">
        <v>46.468589971099732</v>
      </c>
      <c r="BH33" s="68">
        <v>46.468589971099732</v>
      </c>
      <c r="BI33" s="61"/>
    </row>
    <row r="34" spans="19:61" ht="15" thickBot="1" x14ac:dyDescent="0.35">
      <c r="S34" s="220" t="s">
        <v>36</v>
      </c>
      <c r="T34" s="221"/>
      <c r="U34" s="74">
        <v>276</v>
      </c>
      <c r="V34" s="83">
        <v>288</v>
      </c>
      <c r="W34" s="84">
        <v>564</v>
      </c>
      <c r="AB34" s="220" t="s">
        <v>36</v>
      </c>
      <c r="AC34" s="221"/>
      <c r="AD34" s="74">
        <v>201</v>
      </c>
      <c r="AE34" s="83">
        <v>204</v>
      </c>
      <c r="AF34" s="84">
        <v>405</v>
      </c>
      <c r="AK34" s="220" t="s">
        <v>36</v>
      </c>
      <c r="AL34" s="221"/>
      <c r="AM34" s="74">
        <v>21</v>
      </c>
      <c r="AN34" s="83">
        <v>19</v>
      </c>
      <c r="AO34" s="84">
        <v>40</v>
      </c>
      <c r="AT34" s="219"/>
      <c r="AU34" s="69" t="s">
        <v>126</v>
      </c>
      <c r="AV34" s="70">
        <v>91</v>
      </c>
      <c r="AW34" s="71">
        <v>5.201991619648666E-2</v>
      </c>
      <c r="AX34" s="71">
        <v>5.201991619648666E-2</v>
      </c>
      <c r="AY34" s="72">
        <v>99.983422224508814</v>
      </c>
      <c r="AZ34" s="61"/>
      <c r="BC34" s="219"/>
      <c r="BD34" s="69" t="s">
        <v>35</v>
      </c>
      <c r="BE34" s="70">
        <v>10558</v>
      </c>
      <c r="BF34" s="71">
        <v>6.0354535736539132</v>
      </c>
      <c r="BG34" s="71">
        <v>53.531410028900275</v>
      </c>
      <c r="BH34" s="72">
        <v>100</v>
      </c>
      <c r="BI34" s="61"/>
    </row>
    <row r="35" spans="19:61" x14ac:dyDescent="0.3">
      <c r="AT35" s="219"/>
      <c r="AU35" s="69" t="s">
        <v>80</v>
      </c>
      <c r="AV35" s="70">
        <v>24</v>
      </c>
      <c r="AW35" s="71">
        <v>1.3719538337534943E-2</v>
      </c>
      <c r="AX35" s="71">
        <v>1.3719538337534943E-2</v>
      </c>
      <c r="AY35" s="72">
        <v>99.99714176284634</v>
      </c>
      <c r="AZ35" s="61"/>
      <c r="BC35" s="219"/>
      <c r="BD35" s="69" t="s">
        <v>36</v>
      </c>
      <c r="BE35" s="70">
        <v>19723</v>
      </c>
      <c r="BF35" s="71">
        <v>11.274602276300069</v>
      </c>
      <c r="BG35" s="71">
        <v>100</v>
      </c>
      <c r="BH35" s="101"/>
      <c r="BI35" s="61"/>
    </row>
    <row r="36" spans="19:61" ht="16.8" x14ac:dyDescent="0.3">
      <c r="AT36" s="219"/>
      <c r="AU36" s="69" t="s">
        <v>127</v>
      </c>
      <c r="AV36" s="70">
        <v>3</v>
      </c>
      <c r="AW36" s="71">
        <v>1.7149422921918678E-3</v>
      </c>
      <c r="AX36" s="71">
        <v>1.7149422921918678E-3</v>
      </c>
      <c r="AY36" s="72">
        <v>99.998856705138536</v>
      </c>
      <c r="AZ36" s="61"/>
      <c r="BC36" s="102" t="s">
        <v>37</v>
      </c>
      <c r="BD36" s="69" t="s">
        <v>38</v>
      </c>
      <c r="BE36" s="70">
        <v>155210</v>
      </c>
      <c r="BF36" s="71">
        <v>88.725397723699928</v>
      </c>
      <c r="BG36" s="103"/>
      <c r="BH36" s="101"/>
      <c r="BI36" s="61"/>
    </row>
    <row r="37" spans="19:61" ht="15" thickBot="1" x14ac:dyDescent="0.35">
      <c r="AT37" s="219"/>
      <c r="AU37" s="69" t="s">
        <v>128</v>
      </c>
      <c r="AV37" s="70">
        <v>2</v>
      </c>
      <c r="AW37" s="71">
        <v>1.1432948614612452E-3</v>
      </c>
      <c r="AX37" s="71">
        <v>1.1432948614612452E-3</v>
      </c>
      <c r="AY37" s="72">
        <v>100</v>
      </c>
      <c r="AZ37" s="61"/>
      <c r="BC37" s="220" t="s">
        <v>36</v>
      </c>
      <c r="BD37" s="221"/>
      <c r="BE37" s="74">
        <v>174933</v>
      </c>
      <c r="BF37" s="75">
        <v>100</v>
      </c>
      <c r="BG37" s="104"/>
      <c r="BH37" s="76"/>
      <c r="BI37" s="61"/>
    </row>
    <row r="38" spans="19:61" ht="15" thickBot="1" x14ac:dyDescent="0.35">
      <c r="S38" s="214" t="s">
        <v>52</v>
      </c>
      <c r="T38" s="215"/>
      <c r="U38" s="215"/>
      <c r="V38" s="215"/>
      <c r="W38" s="215"/>
      <c r="X38" s="215"/>
      <c r="Y38" s="61"/>
      <c r="Z38" s="61"/>
      <c r="AB38" s="214" t="s">
        <v>139</v>
      </c>
      <c r="AC38" s="215"/>
      <c r="AD38" s="215"/>
      <c r="AE38" s="215"/>
      <c r="AF38" s="215"/>
      <c r="AG38" s="215"/>
      <c r="AH38" s="61"/>
      <c r="AK38" s="214" t="s">
        <v>146</v>
      </c>
      <c r="AL38" s="215"/>
      <c r="AM38" s="215"/>
      <c r="AN38" s="215"/>
      <c r="AO38" s="215"/>
      <c r="AP38" s="215"/>
      <c r="AQ38" s="61"/>
      <c r="AT38" s="223"/>
      <c r="AU38" s="73" t="s">
        <v>36</v>
      </c>
      <c r="AV38" s="74">
        <v>174933</v>
      </c>
      <c r="AW38" s="75">
        <v>100</v>
      </c>
      <c r="AX38" s="75">
        <v>100</v>
      </c>
      <c r="AY38" s="76"/>
      <c r="AZ38" s="61"/>
    </row>
    <row r="39" spans="19:61" ht="19.2" thickBot="1" x14ac:dyDescent="0.35">
      <c r="S39" s="216" t="s">
        <v>28</v>
      </c>
      <c r="T39" s="217"/>
      <c r="U39" s="62" t="s">
        <v>29</v>
      </c>
      <c r="V39" s="63" t="s">
        <v>30</v>
      </c>
      <c r="W39" s="63" t="s">
        <v>31</v>
      </c>
      <c r="X39" s="64" t="s">
        <v>32</v>
      </c>
      <c r="Y39" s="61"/>
      <c r="Z39" s="61"/>
      <c r="AB39" s="216" t="s">
        <v>28</v>
      </c>
      <c r="AC39" s="217"/>
      <c r="AD39" s="62" t="s">
        <v>29</v>
      </c>
      <c r="AE39" s="63" t="s">
        <v>30</v>
      </c>
      <c r="AF39" s="63" t="s">
        <v>31</v>
      </c>
      <c r="AG39" s="64" t="s">
        <v>32</v>
      </c>
      <c r="AH39" s="61"/>
      <c r="AK39" s="216" t="s">
        <v>28</v>
      </c>
      <c r="AL39" s="217"/>
      <c r="AM39" s="62" t="s">
        <v>29</v>
      </c>
      <c r="AN39" s="63" t="s">
        <v>30</v>
      </c>
      <c r="AO39" s="63" t="s">
        <v>31</v>
      </c>
      <c r="AP39" s="64" t="s">
        <v>32</v>
      </c>
      <c r="AQ39" s="61"/>
      <c r="AV39" s="97">
        <f>AV38-AV32</f>
        <v>585</v>
      </c>
    </row>
    <row r="40" spans="19:61" ht="15" thickBot="1" x14ac:dyDescent="0.35">
      <c r="S40" s="86" t="s">
        <v>33</v>
      </c>
      <c r="T40" s="87" t="s">
        <v>125</v>
      </c>
      <c r="U40" s="88">
        <v>11</v>
      </c>
      <c r="V40" s="89">
        <v>100</v>
      </c>
      <c r="W40" s="89">
        <v>100</v>
      </c>
      <c r="X40" s="90">
        <v>100</v>
      </c>
      <c r="Y40" s="61"/>
      <c r="Z40" s="61"/>
      <c r="AB40" s="86" t="s">
        <v>33</v>
      </c>
      <c r="AC40" s="87" t="s">
        <v>140</v>
      </c>
      <c r="AD40" s="88">
        <v>174933</v>
      </c>
      <c r="AE40" s="89">
        <v>100</v>
      </c>
      <c r="AF40" s="89">
        <v>100</v>
      </c>
      <c r="AG40" s="90">
        <v>100</v>
      </c>
      <c r="AH40" s="61"/>
      <c r="AK40" s="86" t="s">
        <v>33</v>
      </c>
      <c r="AL40" s="87" t="s">
        <v>140</v>
      </c>
      <c r="AM40" s="88">
        <v>174933</v>
      </c>
      <c r="AN40" s="89">
        <v>100</v>
      </c>
      <c r="AO40" s="89">
        <v>100</v>
      </c>
      <c r="AP40" s="90">
        <v>100</v>
      </c>
      <c r="AQ40" s="61"/>
      <c r="BC40" s="214" t="s">
        <v>74</v>
      </c>
      <c r="BD40" s="215"/>
      <c r="BE40" s="215"/>
      <c r="BF40" s="215"/>
      <c r="BG40" s="215"/>
      <c r="BH40" s="215"/>
      <c r="BI40" s="61"/>
    </row>
    <row r="41" spans="19:61" ht="19.2" thickBot="1" x14ac:dyDescent="0.35">
      <c r="BC41" s="216" t="s">
        <v>28</v>
      </c>
      <c r="BD41" s="217"/>
      <c r="BE41" s="62" t="s">
        <v>29</v>
      </c>
      <c r="BF41" s="63" t="s">
        <v>30</v>
      </c>
      <c r="BG41" s="63" t="s">
        <v>31</v>
      </c>
      <c r="BH41" s="64" t="s">
        <v>32</v>
      </c>
      <c r="BI41" s="61"/>
    </row>
    <row r="42" spans="19:61" ht="15" thickBot="1" x14ac:dyDescent="0.35">
      <c r="S42" s="214" t="s">
        <v>53</v>
      </c>
      <c r="T42" s="215"/>
      <c r="U42" s="215"/>
      <c r="V42" s="215"/>
      <c r="W42" s="215"/>
      <c r="X42" s="215"/>
      <c r="Y42" s="61"/>
      <c r="Z42" s="61"/>
      <c r="AB42" s="214" t="s">
        <v>141</v>
      </c>
      <c r="AC42" s="215"/>
      <c r="AD42" s="215"/>
      <c r="AE42" s="215"/>
      <c r="AF42" s="215"/>
      <c r="AG42" s="215"/>
      <c r="AH42" s="61"/>
      <c r="AK42" s="214" t="s">
        <v>147</v>
      </c>
      <c r="AL42" s="215"/>
      <c r="AM42" s="215"/>
      <c r="AN42" s="215"/>
      <c r="AO42" s="215"/>
      <c r="AP42" s="215"/>
      <c r="AQ42" s="61"/>
      <c r="BC42" s="218" t="s">
        <v>33</v>
      </c>
      <c r="BD42" s="65" t="s">
        <v>34</v>
      </c>
      <c r="BE42" s="66">
        <v>540</v>
      </c>
      <c r="BF42" s="67">
        <v>0.3086896125945362</v>
      </c>
      <c r="BG42" s="67">
        <v>42.99363057324841</v>
      </c>
      <c r="BH42" s="68">
        <v>42.99363057324841</v>
      </c>
      <c r="BI42" s="61"/>
    </row>
    <row r="43" spans="19:61" ht="19.2" thickBot="1" x14ac:dyDescent="0.35">
      <c r="S43" s="216" t="s">
        <v>28</v>
      </c>
      <c r="T43" s="217"/>
      <c r="U43" s="62" t="s">
        <v>29</v>
      </c>
      <c r="V43" s="63" t="s">
        <v>30</v>
      </c>
      <c r="W43" s="63" t="s">
        <v>31</v>
      </c>
      <c r="X43" s="64" t="s">
        <v>32</v>
      </c>
      <c r="Y43" s="61"/>
      <c r="Z43" s="61"/>
      <c r="AB43" s="216" t="s">
        <v>28</v>
      </c>
      <c r="AC43" s="217"/>
      <c r="AD43" s="62" t="s">
        <v>29</v>
      </c>
      <c r="AE43" s="63" t="s">
        <v>30</v>
      </c>
      <c r="AF43" s="63" t="s">
        <v>31</v>
      </c>
      <c r="AG43" s="64" t="s">
        <v>32</v>
      </c>
      <c r="AH43" s="61"/>
      <c r="AK43" s="216" t="s">
        <v>28</v>
      </c>
      <c r="AL43" s="217"/>
      <c r="AM43" s="62" t="s">
        <v>29</v>
      </c>
      <c r="AN43" s="63" t="s">
        <v>30</v>
      </c>
      <c r="AO43" s="63" t="s">
        <v>31</v>
      </c>
      <c r="AP43" s="64" t="s">
        <v>32</v>
      </c>
      <c r="AQ43" s="61"/>
      <c r="BC43" s="219"/>
      <c r="BD43" s="69" t="s">
        <v>35</v>
      </c>
      <c r="BE43" s="70">
        <v>716</v>
      </c>
      <c r="BF43" s="71">
        <v>0.40929956040312576</v>
      </c>
      <c r="BG43" s="71">
        <v>57.00636942675159</v>
      </c>
      <c r="BH43" s="72">
        <v>100</v>
      </c>
      <c r="BI43" s="61"/>
    </row>
    <row r="44" spans="19:61" ht="15" thickBot="1" x14ac:dyDescent="0.35">
      <c r="S44" s="86" t="s">
        <v>33</v>
      </c>
      <c r="T44" s="87" t="s">
        <v>80</v>
      </c>
      <c r="U44" s="88">
        <v>3</v>
      </c>
      <c r="V44" s="89">
        <v>100</v>
      </c>
      <c r="W44" s="89">
        <v>100</v>
      </c>
      <c r="X44" s="90">
        <v>100</v>
      </c>
      <c r="Y44" s="61"/>
      <c r="Z44" s="61"/>
      <c r="AB44" s="86" t="s">
        <v>33</v>
      </c>
      <c r="AC44" s="87" t="s">
        <v>140</v>
      </c>
      <c r="AD44" s="88">
        <v>174933</v>
      </c>
      <c r="AE44" s="89">
        <v>100</v>
      </c>
      <c r="AF44" s="89">
        <v>100</v>
      </c>
      <c r="AG44" s="90">
        <v>100</v>
      </c>
      <c r="AH44" s="61"/>
      <c r="AK44" s="86" t="s">
        <v>33</v>
      </c>
      <c r="AL44" s="87" t="s">
        <v>140</v>
      </c>
      <c r="AM44" s="88">
        <v>174933</v>
      </c>
      <c r="AN44" s="89">
        <v>100</v>
      </c>
      <c r="AO44" s="89">
        <v>100</v>
      </c>
      <c r="AP44" s="90">
        <v>100</v>
      </c>
      <c r="AQ44" s="61"/>
      <c r="BC44" s="219"/>
      <c r="BD44" s="69" t="s">
        <v>36</v>
      </c>
      <c r="BE44" s="70">
        <v>1256</v>
      </c>
      <c r="BF44" s="71">
        <v>0.71798917299766196</v>
      </c>
      <c r="BG44" s="71">
        <v>100</v>
      </c>
      <c r="BH44" s="101"/>
      <c r="BI44" s="61"/>
    </row>
    <row r="45" spans="19:61" ht="16.8" x14ac:dyDescent="0.3">
      <c r="BC45" s="102" t="s">
        <v>37</v>
      </c>
      <c r="BD45" s="69" t="s">
        <v>38</v>
      </c>
      <c r="BE45" s="70">
        <v>173677</v>
      </c>
      <c r="BF45" s="71">
        <v>99.282010827002338</v>
      </c>
      <c r="BG45" s="103"/>
      <c r="BH45" s="101"/>
      <c r="BI45" s="61"/>
    </row>
    <row r="46" spans="19:61" ht="15" thickBot="1" x14ac:dyDescent="0.35">
      <c r="S46" s="214" t="s">
        <v>54</v>
      </c>
      <c r="T46" s="215"/>
      <c r="U46" s="215"/>
      <c r="V46" s="215"/>
      <c r="W46" s="215"/>
      <c r="X46" s="215"/>
      <c r="Y46" s="61"/>
      <c r="Z46" s="61"/>
      <c r="AB46" s="214" t="s">
        <v>61</v>
      </c>
      <c r="AC46" s="215"/>
      <c r="AD46" s="215"/>
      <c r="AE46" s="215"/>
      <c r="AF46" s="215"/>
      <c r="AG46" s="215"/>
      <c r="AH46" s="61"/>
      <c r="AK46" s="214" t="s">
        <v>69</v>
      </c>
      <c r="AL46" s="215"/>
      <c r="AM46" s="215"/>
      <c r="AN46" s="215"/>
      <c r="AO46" s="215"/>
      <c r="AP46" s="215"/>
      <c r="AQ46" s="61"/>
      <c r="BC46" s="220" t="s">
        <v>36</v>
      </c>
      <c r="BD46" s="221"/>
      <c r="BE46" s="74">
        <v>174933</v>
      </c>
      <c r="BF46" s="75">
        <v>100</v>
      </c>
      <c r="BG46" s="104"/>
      <c r="BH46" s="76"/>
      <c r="BI46" s="61"/>
    </row>
    <row r="47" spans="19:61" ht="19.2" thickBot="1" x14ac:dyDescent="0.35">
      <c r="S47" s="216" t="s">
        <v>28</v>
      </c>
      <c r="T47" s="217"/>
      <c r="U47" s="62" t="s">
        <v>29</v>
      </c>
      <c r="V47" s="63" t="s">
        <v>30</v>
      </c>
      <c r="W47" s="63" t="s">
        <v>31</v>
      </c>
      <c r="X47" s="64" t="s">
        <v>32</v>
      </c>
      <c r="Y47" s="61"/>
      <c r="Z47" s="61"/>
      <c r="AB47" s="216" t="s">
        <v>28</v>
      </c>
      <c r="AC47" s="217"/>
      <c r="AD47" s="62" t="s">
        <v>29</v>
      </c>
      <c r="AE47" s="63" t="s">
        <v>30</v>
      </c>
      <c r="AF47" s="63" t="s">
        <v>31</v>
      </c>
      <c r="AG47" s="64" t="s">
        <v>32</v>
      </c>
      <c r="AH47" s="61"/>
      <c r="AK47" s="216" t="s">
        <v>28</v>
      </c>
      <c r="AL47" s="217"/>
      <c r="AM47" s="62" t="s">
        <v>29</v>
      </c>
      <c r="AN47" s="63" t="s">
        <v>30</v>
      </c>
      <c r="AO47" s="63" t="s">
        <v>31</v>
      </c>
      <c r="AP47" s="64" t="s">
        <v>32</v>
      </c>
      <c r="AQ47" s="61"/>
    </row>
    <row r="48" spans="19:61" ht="15" thickBot="1" x14ac:dyDescent="0.35">
      <c r="S48" s="222" t="s">
        <v>33</v>
      </c>
      <c r="T48" s="65" t="s">
        <v>47</v>
      </c>
      <c r="U48" s="66">
        <v>56</v>
      </c>
      <c r="V48" s="67">
        <v>27.586206896551722</v>
      </c>
      <c r="W48" s="67">
        <v>27.586206896551722</v>
      </c>
      <c r="X48" s="68">
        <v>27.586206896551722</v>
      </c>
      <c r="Y48" s="61"/>
      <c r="Z48" s="61"/>
      <c r="AB48" s="222" t="s">
        <v>33</v>
      </c>
      <c r="AC48" s="65" t="s">
        <v>140</v>
      </c>
      <c r="AD48" s="66">
        <v>174887</v>
      </c>
      <c r="AE48" s="67">
        <v>99.973704218186384</v>
      </c>
      <c r="AF48" s="67">
        <v>99.973704218186384</v>
      </c>
      <c r="AG48" s="68">
        <v>99.973704218186384</v>
      </c>
      <c r="AH48" s="61"/>
      <c r="AK48" s="222" t="s">
        <v>33</v>
      </c>
      <c r="AL48" s="65" t="s">
        <v>140</v>
      </c>
      <c r="AM48" s="66">
        <v>174925</v>
      </c>
      <c r="AN48" s="67">
        <v>99.995426820554158</v>
      </c>
      <c r="AO48" s="67">
        <v>99.995426820554158</v>
      </c>
      <c r="AP48" s="68">
        <v>99.995426820554158</v>
      </c>
      <c r="AQ48" s="61"/>
    </row>
    <row r="49" spans="19:61" x14ac:dyDescent="0.3">
      <c r="S49" s="219"/>
      <c r="T49" s="69" t="s">
        <v>126</v>
      </c>
      <c r="U49" s="70">
        <v>28</v>
      </c>
      <c r="V49" s="71">
        <v>13.793103448275861</v>
      </c>
      <c r="W49" s="71">
        <v>13.793103448275861</v>
      </c>
      <c r="X49" s="72">
        <v>41.379310344827587</v>
      </c>
      <c r="Y49" s="61"/>
      <c r="Z49" s="61"/>
      <c r="AB49" s="219"/>
      <c r="AC49" s="69" t="s">
        <v>47</v>
      </c>
      <c r="AD49" s="70">
        <v>30</v>
      </c>
      <c r="AE49" s="71">
        <v>1.7149422921918678E-2</v>
      </c>
      <c r="AF49" s="71">
        <v>1.7149422921918678E-2</v>
      </c>
      <c r="AG49" s="72">
        <v>99.990853641108316</v>
      </c>
      <c r="AH49" s="61"/>
      <c r="AK49" s="219"/>
      <c r="AL49" s="69" t="s">
        <v>47</v>
      </c>
      <c r="AM49" s="70">
        <v>4</v>
      </c>
      <c r="AN49" s="71">
        <v>2.2865897229224904E-3</v>
      </c>
      <c r="AO49" s="71">
        <v>2.2865897229224904E-3</v>
      </c>
      <c r="AP49" s="72">
        <v>99.997713410277072</v>
      </c>
      <c r="AQ49" s="61"/>
    </row>
    <row r="50" spans="19:61" ht="15" thickBot="1" x14ac:dyDescent="0.35">
      <c r="S50" s="219"/>
      <c r="T50" s="69" t="s">
        <v>80</v>
      </c>
      <c r="U50" s="70">
        <v>27</v>
      </c>
      <c r="V50" s="71">
        <v>13.300492610837439</v>
      </c>
      <c r="W50" s="71">
        <v>13.300492610837439</v>
      </c>
      <c r="X50" s="72">
        <v>54.679802955665025</v>
      </c>
      <c r="Y50" s="61"/>
      <c r="Z50" s="61"/>
      <c r="AB50" s="219"/>
      <c r="AC50" s="69" t="s">
        <v>126</v>
      </c>
      <c r="AD50" s="70">
        <v>9</v>
      </c>
      <c r="AE50" s="71">
        <v>5.1448268765756037E-3</v>
      </c>
      <c r="AF50" s="71">
        <v>5.1448268765756037E-3</v>
      </c>
      <c r="AG50" s="72">
        <v>99.995998467984876</v>
      </c>
      <c r="AH50" s="61"/>
      <c r="AK50" s="219"/>
      <c r="AL50" s="69" t="s">
        <v>126</v>
      </c>
      <c r="AM50" s="70">
        <v>2</v>
      </c>
      <c r="AN50" s="71">
        <v>1.1432948614612452E-3</v>
      </c>
      <c r="AO50" s="71">
        <v>1.1432948614612452E-3</v>
      </c>
      <c r="AP50" s="72">
        <v>99.998856705138536</v>
      </c>
      <c r="AQ50" s="61"/>
      <c r="BC50" s="214" t="s">
        <v>75</v>
      </c>
      <c r="BD50" s="215"/>
      <c r="BE50" s="215"/>
      <c r="BF50" s="215"/>
      <c r="BG50" s="215"/>
      <c r="BH50" s="215"/>
      <c r="BI50" s="61"/>
    </row>
    <row r="51" spans="19:61" ht="19.2" thickBot="1" x14ac:dyDescent="0.35">
      <c r="S51" s="219"/>
      <c r="T51" s="69" t="s">
        <v>127</v>
      </c>
      <c r="U51" s="70">
        <v>4</v>
      </c>
      <c r="V51" s="71">
        <v>1.9704433497536946</v>
      </c>
      <c r="W51" s="71">
        <v>1.9704433497536946</v>
      </c>
      <c r="X51" s="72">
        <v>56.650246305418719</v>
      </c>
      <c r="Y51" s="61"/>
      <c r="Z51" s="61"/>
      <c r="AB51" s="219"/>
      <c r="AC51" s="69" t="s">
        <v>80</v>
      </c>
      <c r="AD51" s="70">
        <v>3</v>
      </c>
      <c r="AE51" s="71">
        <v>1.7149422921918678E-3</v>
      </c>
      <c r="AF51" s="71">
        <v>1.7149422921918678E-3</v>
      </c>
      <c r="AG51" s="72">
        <v>99.997713410277072</v>
      </c>
      <c r="AH51" s="61"/>
      <c r="AK51" s="219"/>
      <c r="AL51" s="69" t="s">
        <v>80</v>
      </c>
      <c r="AM51" s="70">
        <v>1</v>
      </c>
      <c r="AN51" s="71">
        <v>5.7164743073062261E-4</v>
      </c>
      <c r="AO51" s="71">
        <v>5.7164743073062261E-4</v>
      </c>
      <c r="AP51" s="72">
        <v>99.999428352569268</v>
      </c>
      <c r="AQ51" s="61"/>
      <c r="BC51" s="216" t="s">
        <v>28</v>
      </c>
      <c r="BD51" s="217"/>
      <c r="BE51" s="62" t="s">
        <v>29</v>
      </c>
      <c r="BF51" s="63" t="s">
        <v>30</v>
      </c>
      <c r="BG51" s="63" t="s">
        <v>31</v>
      </c>
      <c r="BH51" s="64" t="s">
        <v>32</v>
      </c>
      <c r="BI51" s="61"/>
    </row>
    <row r="52" spans="19:61" x14ac:dyDescent="0.3">
      <c r="S52" s="219"/>
      <c r="T52" s="69" t="s">
        <v>128</v>
      </c>
      <c r="U52" s="70">
        <v>20</v>
      </c>
      <c r="V52" s="71">
        <v>9.8522167487684733</v>
      </c>
      <c r="W52" s="71">
        <v>9.8522167487684733</v>
      </c>
      <c r="X52" s="72">
        <v>66.502463054187189</v>
      </c>
      <c r="Y52" s="61"/>
      <c r="Z52" s="61"/>
      <c r="AB52" s="219"/>
      <c r="AC52" s="69" t="s">
        <v>127</v>
      </c>
      <c r="AD52" s="70">
        <v>2</v>
      </c>
      <c r="AE52" s="71">
        <v>1.1432948614612452E-3</v>
      </c>
      <c r="AF52" s="71">
        <v>1.1432948614612452E-3</v>
      </c>
      <c r="AG52" s="72">
        <v>99.998856705138536</v>
      </c>
      <c r="AH52" s="61"/>
      <c r="AK52" s="219"/>
      <c r="AL52" s="69" t="s">
        <v>128</v>
      </c>
      <c r="AM52" s="70">
        <v>1</v>
      </c>
      <c r="AN52" s="71">
        <v>5.7164743073062261E-4</v>
      </c>
      <c r="AO52" s="71">
        <v>5.7164743073062261E-4</v>
      </c>
      <c r="AP52" s="72">
        <v>100</v>
      </c>
      <c r="AQ52" s="61"/>
      <c r="BC52" s="218" t="s">
        <v>33</v>
      </c>
      <c r="BD52" s="65" t="s">
        <v>34</v>
      </c>
      <c r="BE52" s="66">
        <v>67</v>
      </c>
      <c r="BF52" s="67">
        <v>3.8300377858951712E-2</v>
      </c>
      <c r="BG52" s="67">
        <v>53.6</v>
      </c>
      <c r="BH52" s="68">
        <v>53.6</v>
      </c>
      <c r="BI52" s="61"/>
    </row>
    <row r="53" spans="19:61" ht="15" thickBot="1" x14ac:dyDescent="0.35">
      <c r="S53" s="219"/>
      <c r="T53" s="69" t="s">
        <v>129</v>
      </c>
      <c r="U53" s="70">
        <v>8</v>
      </c>
      <c r="V53" s="71">
        <v>3.9408866995073892</v>
      </c>
      <c r="W53" s="71">
        <v>3.9408866995073892</v>
      </c>
      <c r="X53" s="72">
        <v>70.443349753694591</v>
      </c>
      <c r="Y53" s="61"/>
      <c r="Z53" s="61"/>
      <c r="AB53" s="219"/>
      <c r="AC53" s="69" t="s">
        <v>129</v>
      </c>
      <c r="AD53" s="70">
        <v>1</v>
      </c>
      <c r="AE53" s="71">
        <v>5.7164743073062261E-4</v>
      </c>
      <c r="AF53" s="71">
        <v>5.7164743073062261E-4</v>
      </c>
      <c r="AG53" s="72">
        <v>99.999428352569268</v>
      </c>
      <c r="AH53" s="61"/>
      <c r="AK53" s="223"/>
      <c r="AL53" s="73" t="s">
        <v>36</v>
      </c>
      <c r="AM53" s="74">
        <v>174933</v>
      </c>
      <c r="AN53" s="75">
        <v>100</v>
      </c>
      <c r="AO53" s="75">
        <v>100</v>
      </c>
      <c r="AP53" s="76"/>
      <c r="AQ53" s="61"/>
      <c r="BC53" s="219"/>
      <c r="BD53" s="69" t="s">
        <v>35</v>
      </c>
      <c r="BE53" s="70">
        <v>58</v>
      </c>
      <c r="BF53" s="71">
        <v>3.315555098237611E-2</v>
      </c>
      <c r="BG53" s="71">
        <v>46.400000000000006</v>
      </c>
      <c r="BH53" s="72">
        <v>100</v>
      </c>
      <c r="BI53" s="61"/>
    </row>
    <row r="54" spans="19:61" x14ac:dyDescent="0.3">
      <c r="S54" s="219"/>
      <c r="T54" s="69" t="s">
        <v>125</v>
      </c>
      <c r="U54" s="70">
        <v>11</v>
      </c>
      <c r="V54" s="71">
        <v>5.4187192118226601</v>
      </c>
      <c r="W54" s="71">
        <v>5.4187192118226601</v>
      </c>
      <c r="X54" s="72">
        <v>75.862068965517238</v>
      </c>
      <c r="Y54" s="61"/>
      <c r="Z54" s="61"/>
      <c r="AB54" s="219"/>
      <c r="AC54" s="69" t="s">
        <v>144</v>
      </c>
      <c r="AD54" s="70">
        <v>1</v>
      </c>
      <c r="AE54" s="71">
        <v>5.7164743073062261E-4</v>
      </c>
      <c r="AF54" s="71">
        <v>5.7164743073062261E-4</v>
      </c>
      <c r="AG54" s="72">
        <v>100</v>
      </c>
      <c r="AH54" s="61"/>
      <c r="AM54" s="97">
        <f>SUM(AM49:AM52)</f>
        <v>8</v>
      </c>
      <c r="BC54" s="219"/>
      <c r="BD54" s="69" t="s">
        <v>36</v>
      </c>
      <c r="BE54" s="70">
        <v>125</v>
      </c>
      <c r="BF54" s="71">
        <v>7.1455928841327815E-2</v>
      </c>
      <c r="BG54" s="71">
        <v>100</v>
      </c>
      <c r="BH54" s="101"/>
      <c r="BI54" s="61"/>
    </row>
    <row r="55" spans="19:61" ht="17.399999999999999" thickBot="1" x14ac:dyDescent="0.35">
      <c r="S55" s="219"/>
      <c r="T55" s="69" t="s">
        <v>130</v>
      </c>
      <c r="U55" s="70">
        <v>12</v>
      </c>
      <c r="V55" s="71">
        <v>5.9113300492610836</v>
      </c>
      <c r="W55" s="71">
        <v>5.9113300492610836</v>
      </c>
      <c r="X55" s="72">
        <v>81.77339901477832</v>
      </c>
      <c r="Y55" s="61"/>
      <c r="Z55" s="61"/>
      <c r="AB55" s="223"/>
      <c r="AC55" s="73" t="s">
        <v>36</v>
      </c>
      <c r="AD55" s="74">
        <v>174933</v>
      </c>
      <c r="AE55" s="75">
        <v>100</v>
      </c>
      <c r="AF55" s="75">
        <v>100</v>
      </c>
      <c r="AG55" s="76"/>
      <c r="AH55" s="61"/>
      <c r="BC55" s="102" t="s">
        <v>37</v>
      </c>
      <c r="BD55" s="69" t="s">
        <v>38</v>
      </c>
      <c r="BE55" s="70">
        <v>174808</v>
      </c>
      <c r="BF55" s="71">
        <v>99.928544071158683</v>
      </c>
      <c r="BG55" s="103"/>
      <c r="BH55" s="101"/>
      <c r="BI55" s="61"/>
    </row>
    <row r="56" spans="19:61" ht="15" thickBot="1" x14ac:dyDescent="0.35">
      <c r="S56" s="219"/>
      <c r="T56" s="69" t="s">
        <v>131</v>
      </c>
      <c r="U56" s="70">
        <v>17</v>
      </c>
      <c r="V56" s="71">
        <v>8.3743842364532011</v>
      </c>
      <c r="W56" s="71">
        <v>8.3743842364532011</v>
      </c>
      <c r="X56" s="72">
        <v>90.14778325123153</v>
      </c>
      <c r="Y56" s="61"/>
      <c r="Z56" s="61"/>
      <c r="AB56" s="61"/>
      <c r="AC56" s="61"/>
      <c r="AD56" s="96">
        <f>SUM(AD49:AD54)</f>
        <v>46</v>
      </c>
      <c r="AE56" s="61"/>
      <c r="AF56" s="61"/>
      <c r="AG56" s="61"/>
      <c r="BC56" s="220" t="s">
        <v>36</v>
      </c>
      <c r="BD56" s="221"/>
      <c r="BE56" s="74">
        <v>174933</v>
      </c>
      <c r="BF56" s="75">
        <v>100</v>
      </c>
      <c r="BG56" s="104"/>
      <c r="BH56" s="76"/>
      <c r="BI56" s="61"/>
    </row>
    <row r="57" spans="19:61" x14ac:dyDescent="0.3">
      <c r="S57" s="219"/>
      <c r="T57" s="69" t="s">
        <v>132</v>
      </c>
      <c r="U57" s="70">
        <v>20</v>
      </c>
      <c r="V57" s="71">
        <v>9.8522167487684733</v>
      </c>
      <c r="W57" s="71">
        <v>9.8522167487684733</v>
      </c>
      <c r="X57" s="72">
        <v>100</v>
      </c>
      <c r="Y57" s="61"/>
      <c r="Z57" s="61"/>
      <c r="AB57" s="61"/>
      <c r="AC57" s="61"/>
      <c r="AD57" s="95"/>
      <c r="AE57" s="61"/>
      <c r="AF57" s="61"/>
      <c r="AG57" s="61"/>
    </row>
    <row r="58" spans="19:61" ht="15" thickBot="1" x14ac:dyDescent="0.35">
      <c r="S58" s="223"/>
      <c r="T58" s="73" t="s">
        <v>36</v>
      </c>
      <c r="U58" s="74">
        <v>203</v>
      </c>
      <c r="V58" s="75">
        <v>100</v>
      </c>
      <c r="W58" s="75">
        <v>100</v>
      </c>
      <c r="X58" s="76"/>
      <c r="Y58" s="61"/>
      <c r="Z58" s="61"/>
      <c r="AB58" s="61"/>
      <c r="AC58" s="61"/>
      <c r="AD58" s="61"/>
      <c r="AE58" s="61"/>
      <c r="AF58" s="61"/>
      <c r="AG58" s="61"/>
    </row>
    <row r="59" spans="19:61" x14ac:dyDescent="0.3">
      <c r="U59" s="91"/>
    </row>
    <row r="60" spans="19:61" ht="15" thickBot="1" x14ac:dyDescent="0.35">
      <c r="S60" s="214" t="s">
        <v>55</v>
      </c>
      <c r="T60" s="215"/>
      <c r="U60" s="215"/>
      <c r="V60" s="215"/>
      <c r="W60" s="215"/>
      <c r="X60" s="215"/>
      <c r="Y60" s="61"/>
      <c r="Z60" s="61"/>
      <c r="AB60" s="214" t="s">
        <v>62</v>
      </c>
      <c r="AC60" s="215"/>
      <c r="AD60" s="215"/>
      <c r="AE60" s="215"/>
      <c r="AF60" s="215"/>
      <c r="AG60" s="215"/>
      <c r="AH60" s="61"/>
      <c r="AK60" s="214" t="s">
        <v>70</v>
      </c>
      <c r="AL60" s="215"/>
      <c r="AM60" s="215"/>
      <c r="AN60" s="215"/>
      <c r="AO60" s="215"/>
      <c r="AP60" s="215"/>
      <c r="AQ60" s="61"/>
      <c r="BC60" s="214" t="s">
        <v>76</v>
      </c>
      <c r="BD60" s="215"/>
      <c r="BE60" s="215"/>
      <c r="BF60" s="215"/>
      <c r="BG60" s="215"/>
      <c r="BH60" s="215"/>
      <c r="BI60" s="61"/>
    </row>
    <row r="61" spans="19:61" ht="19.2" thickBot="1" x14ac:dyDescent="0.35">
      <c r="S61" s="216" t="s">
        <v>28</v>
      </c>
      <c r="T61" s="217"/>
      <c r="U61" s="62" t="s">
        <v>29</v>
      </c>
      <c r="V61" s="63" t="s">
        <v>30</v>
      </c>
      <c r="W61" s="63" t="s">
        <v>31</v>
      </c>
      <c r="X61" s="64" t="s">
        <v>32</v>
      </c>
      <c r="Y61" s="61"/>
      <c r="Z61" s="61"/>
      <c r="AB61" s="216" t="s">
        <v>28</v>
      </c>
      <c r="AC61" s="217"/>
      <c r="AD61" s="62" t="s">
        <v>29</v>
      </c>
      <c r="AE61" s="63" t="s">
        <v>30</v>
      </c>
      <c r="AF61" s="63" t="s">
        <v>31</v>
      </c>
      <c r="AG61" s="64" t="s">
        <v>32</v>
      </c>
      <c r="AH61" s="61"/>
      <c r="AK61" s="216" t="s">
        <v>28</v>
      </c>
      <c r="AL61" s="217"/>
      <c r="AM61" s="62" t="s">
        <v>29</v>
      </c>
      <c r="AN61" s="63" t="s">
        <v>30</v>
      </c>
      <c r="AO61" s="63" t="s">
        <v>31</v>
      </c>
      <c r="AP61" s="64" t="s">
        <v>32</v>
      </c>
      <c r="AQ61" s="61"/>
      <c r="BC61" s="216" t="s">
        <v>28</v>
      </c>
      <c r="BD61" s="217"/>
      <c r="BE61" s="62" t="s">
        <v>29</v>
      </c>
      <c r="BF61" s="63" t="s">
        <v>30</v>
      </c>
      <c r="BG61" s="63" t="s">
        <v>31</v>
      </c>
      <c r="BH61" s="64" t="s">
        <v>32</v>
      </c>
      <c r="BI61" s="61"/>
    </row>
    <row r="62" spans="19:61" ht="15" thickBot="1" x14ac:dyDescent="0.35">
      <c r="S62" s="222" t="s">
        <v>33</v>
      </c>
      <c r="T62" s="65" t="s">
        <v>47</v>
      </c>
      <c r="U62" s="66">
        <v>41</v>
      </c>
      <c r="V62" s="67">
        <v>21.465968586387437</v>
      </c>
      <c r="W62" s="67">
        <v>21.465968586387437</v>
      </c>
      <c r="X62" s="68">
        <v>21.465968586387437</v>
      </c>
      <c r="Y62" s="61"/>
      <c r="Z62" s="61"/>
      <c r="AB62" s="222" t="s">
        <v>33</v>
      </c>
      <c r="AC62" s="65" t="s">
        <v>140</v>
      </c>
      <c r="AD62" s="66">
        <v>174878</v>
      </c>
      <c r="AE62" s="67">
        <v>99.968559391309824</v>
      </c>
      <c r="AF62" s="67">
        <v>99.968559391309824</v>
      </c>
      <c r="AG62" s="68">
        <v>99.968559391309824</v>
      </c>
      <c r="AH62" s="61"/>
      <c r="AK62" s="222" t="s">
        <v>33</v>
      </c>
      <c r="AL62" s="65" t="s">
        <v>140</v>
      </c>
      <c r="AM62" s="66">
        <v>174929</v>
      </c>
      <c r="AN62" s="67">
        <v>99.997713410277072</v>
      </c>
      <c r="AO62" s="67">
        <v>99.997713410277072</v>
      </c>
      <c r="AP62" s="68">
        <v>99.997713410277072</v>
      </c>
      <c r="AQ62" s="61"/>
      <c r="BC62" s="218" t="s">
        <v>33</v>
      </c>
      <c r="BD62" s="65" t="s">
        <v>34</v>
      </c>
      <c r="BE62" s="66">
        <v>16</v>
      </c>
      <c r="BF62" s="67">
        <v>9.1463588916899617E-3</v>
      </c>
      <c r="BG62" s="67">
        <v>76.19047619047619</v>
      </c>
      <c r="BH62" s="68">
        <v>76.19047619047619</v>
      </c>
      <c r="BI62" s="61"/>
    </row>
    <row r="63" spans="19:61" x14ac:dyDescent="0.3">
      <c r="S63" s="219"/>
      <c r="T63" s="69" t="s">
        <v>126</v>
      </c>
      <c r="U63" s="70">
        <v>28</v>
      </c>
      <c r="V63" s="71">
        <v>14.659685863874344</v>
      </c>
      <c r="W63" s="71">
        <v>14.659685863874344</v>
      </c>
      <c r="X63" s="72">
        <v>36.125654450261777</v>
      </c>
      <c r="Y63" s="61"/>
      <c r="Z63" s="61"/>
      <c r="AB63" s="219"/>
      <c r="AC63" s="69" t="s">
        <v>47</v>
      </c>
      <c r="AD63" s="70">
        <v>35</v>
      </c>
      <c r="AE63" s="71">
        <v>2.0007660075571788E-2</v>
      </c>
      <c r="AF63" s="71">
        <v>2.0007660075571788E-2</v>
      </c>
      <c r="AG63" s="72">
        <v>99.988567051385388</v>
      </c>
      <c r="AH63" s="61"/>
      <c r="AK63" s="219"/>
      <c r="AL63" s="69" t="s">
        <v>47</v>
      </c>
      <c r="AM63" s="70">
        <v>4</v>
      </c>
      <c r="AN63" s="71">
        <v>2.2865897229224904E-3</v>
      </c>
      <c r="AO63" s="71">
        <v>2.2865897229224904E-3</v>
      </c>
      <c r="AP63" s="72">
        <v>100</v>
      </c>
      <c r="AQ63" s="61"/>
      <c r="BC63" s="219"/>
      <c r="BD63" s="69" t="s">
        <v>35</v>
      </c>
      <c r="BE63" s="70">
        <v>5</v>
      </c>
      <c r="BF63" s="71">
        <v>2.8582371536531128E-3</v>
      </c>
      <c r="BG63" s="71">
        <v>23.809523809523807</v>
      </c>
      <c r="BH63" s="72">
        <v>100</v>
      </c>
      <c r="BI63" s="61"/>
    </row>
    <row r="64" spans="19:61" ht="15" thickBot="1" x14ac:dyDescent="0.35">
      <c r="S64" s="219"/>
      <c r="T64" s="69" t="s">
        <v>80</v>
      </c>
      <c r="U64" s="70">
        <v>15</v>
      </c>
      <c r="V64" s="71">
        <v>7.8534031413612562</v>
      </c>
      <c r="W64" s="71">
        <v>7.8534031413612562</v>
      </c>
      <c r="X64" s="72">
        <v>43.97905759162304</v>
      </c>
      <c r="Y64" s="61"/>
      <c r="Z64" s="61"/>
      <c r="AB64" s="219"/>
      <c r="AC64" s="69" t="s">
        <v>126</v>
      </c>
      <c r="AD64" s="70">
        <v>9</v>
      </c>
      <c r="AE64" s="71">
        <v>5.1448268765756037E-3</v>
      </c>
      <c r="AF64" s="71">
        <v>5.1448268765756037E-3</v>
      </c>
      <c r="AG64" s="72">
        <v>99.993711878261962</v>
      </c>
      <c r="AH64" s="61"/>
      <c r="AK64" s="223"/>
      <c r="AL64" s="73" t="s">
        <v>36</v>
      </c>
      <c r="AM64" s="74">
        <v>174933</v>
      </c>
      <c r="AN64" s="75">
        <v>100</v>
      </c>
      <c r="AO64" s="75">
        <v>100</v>
      </c>
      <c r="AP64" s="76"/>
      <c r="AQ64" s="61"/>
      <c r="BC64" s="219"/>
      <c r="BD64" s="69" t="s">
        <v>36</v>
      </c>
      <c r="BE64" s="70">
        <v>21</v>
      </c>
      <c r="BF64" s="71">
        <v>1.2004596045343074E-2</v>
      </c>
      <c r="BG64" s="71">
        <v>100</v>
      </c>
      <c r="BH64" s="101"/>
      <c r="BI64" s="61"/>
    </row>
    <row r="65" spans="19:61" ht="16.8" x14ac:dyDescent="0.3">
      <c r="S65" s="219"/>
      <c r="T65" s="69" t="s">
        <v>127</v>
      </c>
      <c r="U65" s="70">
        <v>8</v>
      </c>
      <c r="V65" s="71">
        <v>4.1884816753926701</v>
      </c>
      <c r="W65" s="71">
        <v>4.1884816753926701</v>
      </c>
      <c r="X65" s="72">
        <v>48.167539267015705</v>
      </c>
      <c r="Y65" s="61"/>
      <c r="Z65" s="61"/>
      <c r="AB65" s="219"/>
      <c r="AC65" s="69" t="s">
        <v>80</v>
      </c>
      <c r="AD65" s="70">
        <v>5</v>
      </c>
      <c r="AE65" s="71">
        <v>2.8582371536531128E-3</v>
      </c>
      <c r="AF65" s="71">
        <v>2.8582371536531128E-3</v>
      </c>
      <c r="AG65" s="72">
        <v>99.996570115415622</v>
      </c>
      <c r="AH65" s="61"/>
      <c r="AM65" s="97">
        <f>AM63</f>
        <v>4</v>
      </c>
      <c r="BC65" s="102" t="s">
        <v>37</v>
      </c>
      <c r="BD65" s="69" t="s">
        <v>38</v>
      </c>
      <c r="BE65" s="70">
        <v>174912</v>
      </c>
      <c r="BF65" s="71">
        <v>99.987995403954656</v>
      </c>
      <c r="BG65" s="103"/>
      <c r="BH65" s="101"/>
      <c r="BI65" s="61"/>
    </row>
    <row r="66" spans="19:61" ht="15" thickBot="1" x14ac:dyDescent="0.35">
      <c r="S66" s="219"/>
      <c r="T66" s="69" t="s">
        <v>128</v>
      </c>
      <c r="U66" s="70">
        <v>5</v>
      </c>
      <c r="V66" s="71">
        <v>2.6178010471204187</v>
      </c>
      <c r="W66" s="71">
        <v>2.6178010471204187</v>
      </c>
      <c r="X66" s="72">
        <v>50.785340314136128</v>
      </c>
      <c r="Y66" s="61"/>
      <c r="Z66" s="61"/>
      <c r="AB66" s="219"/>
      <c r="AC66" s="69" t="s">
        <v>127</v>
      </c>
      <c r="AD66" s="70">
        <v>2</v>
      </c>
      <c r="AE66" s="71">
        <v>1.1432948614612452E-3</v>
      </c>
      <c r="AF66" s="71">
        <v>1.1432948614612452E-3</v>
      </c>
      <c r="AG66" s="72">
        <v>99.997713410277072</v>
      </c>
      <c r="AH66" s="61"/>
      <c r="BC66" s="220" t="s">
        <v>36</v>
      </c>
      <c r="BD66" s="221"/>
      <c r="BE66" s="74">
        <v>174933</v>
      </c>
      <c r="BF66" s="75">
        <v>100</v>
      </c>
      <c r="BG66" s="104"/>
      <c r="BH66" s="76"/>
      <c r="BI66" s="61"/>
    </row>
    <row r="67" spans="19:61" x14ac:dyDescent="0.3">
      <c r="S67" s="219"/>
      <c r="T67" s="69" t="s">
        <v>133</v>
      </c>
      <c r="U67" s="70">
        <v>12</v>
      </c>
      <c r="V67" s="71">
        <v>6.2827225130890048</v>
      </c>
      <c r="W67" s="71">
        <v>6.2827225130890048</v>
      </c>
      <c r="X67" s="72">
        <v>57.068062827225127</v>
      </c>
      <c r="Y67" s="61"/>
      <c r="Z67" s="61"/>
      <c r="AB67" s="219"/>
      <c r="AC67" s="69" t="s">
        <v>128</v>
      </c>
      <c r="AD67" s="70">
        <v>2</v>
      </c>
      <c r="AE67" s="71">
        <v>1.1432948614612452E-3</v>
      </c>
      <c r="AF67" s="71">
        <v>1.1432948614612452E-3</v>
      </c>
      <c r="AG67" s="72">
        <v>99.998856705138536</v>
      </c>
      <c r="AH67" s="61"/>
    </row>
    <row r="68" spans="19:61" x14ac:dyDescent="0.3">
      <c r="S68" s="219"/>
      <c r="T68" s="69" t="s">
        <v>129</v>
      </c>
      <c r="U68" s="70">
        <v>8</v>
      </c>
      <c r="V68" s="71">
        <v>4.1884816753926701</v>
      </c>
      <c r="W68" s="71">
        <v>4.1884816753926701</v>
      </c>
      <c r="X68" s="72">
        <v>61.256544502617807</v>
      </c>
      <c r="Y68" s="61"/>
      <c r="Z68" s="61"/>
      <c r="AB68" s="219"/>
      <c r="AC68" s="69" t="s">
        <v>145</v>
      </c>
      <c r="AD68" s="70">
        <v>1</v>
      </c>
      <c r="AE68" s="71">
        <v>5.7164743073062261E-4</v>
      </c>
      <c r="AF68" s="71">
        <v>5.7164743073062261E-4</v>
      </c>
      <c r="AG68" s="72">
        <v>99.999428352569268</v>
      </c>
      <c r="AH68" s="61"/>
    </row>
    <row r="69" spans="19:61" x14ac:dyDescent="0.3">
      <c r="S69" s="219"/>
      <c r="T69" s="69" t="s">
        <v>134</v>
      </c>
      <c r="U69" s="70">
        <v>10</v>
      </c>
      <c r="V69" s="71">
        <v>5.2356020942408374</v>
      </c>
      <c r="W69" s="71">
        <v>5.2356020942408374</v>
      </c>
      <c r="X69" s="72">
        <v>66.492146596858632</v>
      </c>
      <c r="Y69" s="61"/>
      <c r="Z69" s="61"/>
      <c r="AB69" s="219"/>
      <c r="AC69" s="69" t="s">
        <v>134</v>
      </c>
      <c r="AD69" s="70">
        <v>1</v>
      </c>
      <c r="AE69" s="71">
        <v>5.7164743073062261E-4</v>
      </c>
      <c r="AF69" s="71">
        <v>5.7164743073062261E-4</v>
      </c>
      <c r="AG69" s="72">
        <v>100</v>
      </c>
      <c r="AH69" s="61"/>
    </row>
    <row r="70" spans="19:61" ht="15" thickBot="1" x14ac:dyDescent="0.35">
      <c r="S70" s="219"/>
      <c r="T70" s="69" t="s">
        <v>125</v>
      </c>
      <c r="U70" s="70">
        <v>11</v>
      </c>
      <c r="V70" s="71">
        <v>5.7591623036649215</v>
      </c>
      <c r="W70" s="71">
        <v>5.7591623036649215</v>
      </c>
      <c r="X70" s="72">
        <v>72.251308900523554</v>
      </c>
      <c r="Y70" s="61"/>
      <c r="Z70" s="61"/>
      <c r="AB70" s="223"/>
      <c r="AC70" s="73" t="s">
        <v>36</v>
      </c>
      <c r="AD70" s="74">
        <v>174933</v>
      </c>
      <c r="AE70" s="75">
        <v>100</v>
      </c>
      <c r="AF70" s="75">
        <v>100</v>
      </c>
      <c r="AG70" s="76"/>
      <c r="AH70" s="61"/>
    </row>
    <row r="71" spans="19:61" x14ac:dyDescent="0.3">
      <c r="S71" s="219"/>
      <c r="T71" s="69" t="s">
        <v>135</v>
      </c>
      <c r="U71" s="70">
        <v>14</v>
      </c>
      <c r="V71" s="71">
        <v>7.3298429319371721</v>
      </c>
      <c r="W71" s="71">
        <v>7.3298429319371721</v>
      </c>
      <c r="X71" s="72">
        <v>79.581151832460733</v>
      </c>
      <c r="Y71" s="61"/>
      <c r="Z71" s="61"/>
      <c r="AB71" s="61"/>
      <c r="AC71" s="61"/>
      <c r="AD71" s="96">
        <f>SUM(AD63:AD69)</f>
        <v>55</v>
      </c>
      <c r="AE71" s="61"/>
      <c r="AF71" s="61"/>
      <c r="AG71" s="61"/>
    </row>
    <row r="72" spans="19:61" x14ac:dyDescent="0.3">
      <c r="S72" s="219"/>
      <c r="T72" s="69" t="s">
        <v>136</v>
      </c>
      <c r="U72" s="70">
        <v>19</v>
      </c>
      <c r="V72" s="71">
        <v>9.9476439790575917</v>
      </c>
      <c r="W72" s="71">
        <v>9.9476439790575917</v>
      </c>
      <c r="X72" s="72">
        <v>89.528795811518322</v>
      </c>
      <c r="Y72" s="61"/>
      <c r="Z72" s="61"/>
      <c r="AB72" s="61"/>
      <c r="AC72" s="61"/>
      <c r="AD72" s="61"/>
      <c r="AE72" s="61"/>
      <c r="AF72" s="61"/>
      <c r="AG72" s="61"/>
    </row>
    <row r="73" spans="19:61" x14ac:dyDescent="0.3">
      <c r="S73" s="219"/>
      <c r="T73" s="69" t="s">
        <v>132</v>
      </c>
      <c r="U73" s="70">
        <v>20</v>
      </c>
      <c r="V73" s="71">
        <v>10.471204188481675</v>
      </c>
      <c r="W73" s="71">
        <v>10.471204188481675</v>
      </c>
      <c r="X73" s="72">
        <v>100</v>
      </c>
      <c r="Y73" s="61"/>
      <c r="Z73" s="61"/>
      <c r="AB73" s="61"/>
      <c r="AC73" s="61"/>
      <c r="AD73" s="61"/>
      <c r="AE73" s="61"/>
      <c r="AF73" s="61"/>
      <c r="AG73" s="61"/>
    </row>
    <row r="74" spans="19:61" ht="15" thickBot="1" x14ac:dyDescent="0.35">
      <c r="S74" s="223"/>
      <c r="T74" s="73" t="s">
        <v>36</v>
      </c>
      <c r="U74" s="74">
        <v>191</v>
      </c>
      <c r="V74" s="75">
        <v>100</v>
      </c>
      <c r="W74" s="75">
        <v>100</v>
      </c>
      <c r="X74" s="76"/>
      <c r="Y74" s="61"/>
      <c r="Z74" s="61"/>
      <c r="AB74" s="61"/>
      <c r="AC74" s="61"/>
      <c r="AD74" s="61"/>
      <c r="AE74" s="61"/>
      <c r="AF74" s="61"/>
      <c r="AG74" s="61"/>
    </row>
  </sheetData>
  <mergeCells count="160">
    <mergeCell ref="J1:O1"/>
    <mergeCell ref="J2:K2"/>
    <mergeCell ref="J3:J7"/>
    <mergeCell ref="J10:O10"/>
    <mergeCell ref="J11:K11"/>
    <mergeCell ref="J12:J16"/>
    <mergeCell ref="J20:O20"/>
    <mergeCell ref="A10:F10"/>
    <mergeCell ref="A11:B11"/>
    <mergeCell ref="A12:A16"/>
    <mergeCell ref="A1:F1"/>
    <mergeCell ref="A2:B2"/>
    <mergeCell ref="A3:A7"/>
    <mergeCell ref="S2:W2"/>
    <mergeCell ref="S3:T4"/>
    <mergeCell ref="U3:V3"/>
    <mergeCell ref="W3:W4"/>
    <mergeCell ref="S5:S6"/>
    <mergeCell ref="J21:K21"/>
    <mergeCell ref="J22:J25"/>
    <mergeCell ref="S7:T7"/>
    <mergeCell ref="A20:F20"/>
    <mergeCell ref="A21:B21"/>
    <mergeCell ref="A22:A26"/>
    <mergeCell ref="S62:S74"/>
    <mergeCell ref="S42:X42"/>
    <mergeCell ref="S43:T43"/>
    <mergeCell ref="S46:X46"/>
    <mergeCell ref="S47:T47"/>
    <mergeCell ref="S48:S58"/>
    <mergeCell ref="S38:X38"/>
    <mergeCell ref="S39:T39"/>
    <mergeCell ref="S28:W28"/>
    <mergeCell ref="S29:W29"/>
    <mergeCell ref="S30:T31"/>
    <mergeCell ref="U30:V30"/>
    <mergeCell ref="W30:W31"/>
    <mergeCell ref="S32:S33"/>
    <mergeCell ref="S34:T34"/>
    <mergeCell ref="AB16:AC16"/>
    <mergeCell ref="AB19:AF19"/>
    <mergeCell ref="AB20:AF20"/>
    <mergeCell ref="AB1:AF1"/>
    <mergeCell ref="AB2:AF2"/>
    <mergeCell ref="AB3:AC4"/>
    <mergeCell ref="AD3:AE3"/>
    <mergeCell ref="S60:X60"/>
    <mergeCell ref="S61:T61"/>
    <mergeCell ref="S19:W19"/>
    <mergeCell ref="S20:W20"/>
    <mergeCell ref="S21:T22"/>
    <mergeCell ref="U21:V21"/>
    <mergeCell ref="W21:W22"/>
    <mergeCell ref="S23:S24"/>
    <mergeCell ref="S25:T25"/>
    <mergeCell ref="S16:T16"/>
    <mergeCell ref="S10:W10"/>
    <mergeCell ref="S11:W11"/>
    <mergeCell ref="S12:T13"/>
    <mergeCell ref="U12:V12"/>
    <mergeCell ref="W12:W13"/>
    <mergeCell ref="S14:S15"/>
    <mergeCell ref="S1:W1"/>
    <mergeCell ref="AF3:AF4"/>
    <mergeCell ref="AB5:AB6"/>
    <mergeCell ref="AB7:AC7"/>
    <mergeCell ref="AB10:AF10"/>
    <mergeCell ref="AB11:AF11"/>
    <mergeCell ref="AB12:AC13"/>
    <mergeCell ref="AD12:AE12"/>
    <mergeCell ref="AF12:AF13"/>
    <mergeCell ref="AK1:AO1"/>
    <mergeCell ref="AK2:AO2"/>
    <mergeCell ref="AK3:AL4"/>
    <mergeCell ref="AM3:AN3"/>
    <mergeCell ref="AK7:AL7"/>
    <mergeCell ref="AB29:AF29"/>
    <mergeCell ref="AB30:AC31"/>
    <mergeCell ref="AD30:AE30"/>
    <mergeCell ref="AF30:AF31"/>
    <mergeCell ref="AB60:AG60"/>
    <mergeCell ref="AB61:AC61"/>
    <mergeCell ref="AB62:AB70"/>
    <mergeCell ref="AB32:AB33"/>
    <mergeCell ref="AB34:AC34"/>
    <mergeCell ref="AB38:AG38"/>
    <mergeCell ref="AB39:AC39"/>
    <mergeCell ref="AB42:AG42"/>
    <mergeCell ref="AB43:AC43"/>
    <mergeCell ref="AB14:AB15"/>
    <mergeCell ref="AK61:AL61"/>
    <mergeCell ref="AK62:AK64"/>
    <mergeCell ref="AK34:AL34"/>
    <mergeCell ref="AK38:AP38"/>
    <mergeCell ref="AK39:AL39"/>
    <mergeCell ref="AK42:AP42"/>
    <mergeCell ref="AK43:AL43"/>
    <mergeCell ref="AK46:AP46"/>
    <mergeCell ref="AK25:AL25"/>
    <mergeCell ref="AK29:AO29"/>
    <mergeCell ref="AK30:AO30"/>
    <mergeCell ref="AK31:AL32"/>
    <mergeCell ref="AM31:AN31"/>
    <mergeCell ref="AO31:AO32"/>
    <mergeCell ref="AB21:AC22"/>
    <mergeCell ref="AD21:AE21"/>
    <mergeCell ref="AF21:AF22"/>
    <mergeCell ref="AB23:AB24"/>
    <mergeCell ref="AB25:AC25"/>
    <mergeCell ref="AB28:AF28"/>
    <mergeCell ref="AB48:AB55"/>
    <mergeCell ref="AB46:AG46"/>
    <mergeCell ref="AB47:AC47"/>
    <mergeCell ref="AT1:AY1"/>
    <mergeCell ref="AT2:AU2"/>
    <mergeCell ref="AT3:AT6"/>
    <mergeCell ref="AT10:AY10"/>
    <mergeCell ref="AT11:AU11"/>
    <mergeCell ref="AT12:AT15"/>
    <mergeCell ref="AK47:AL47"/>
    <mergeCell ref="AK48:AK53"/>
    <mergeCell ref="AK60:AP60"/>
    <mergeCell ref="AK19:AO19"/>
    <mergeCell ref="AK20:AO20"/>
    <mergeCell ref="AK21:AL22"/>
    <mergeCell ref="AM21:AN21"/>
    <mergeCell ref="AO21:AO22"/>
    <mergeCell ref="AK23:AK24"/>
    <mergeCell ref="AK10:AO10"/>
    <mergeCell ref="AK11:AO11"/>
    <mergeCell ref="AK12:AL13"/>
    <mergeCell ref="AM12:AN12"/>
    <mergeCell ref="AO12:AO13"/>
    <mergeCell ref="AK14:AK15"/>
    <mergeCell ref="AK16:AL16"/>
    <mergeCell ref="AO3:AO4"/>
    <mergeCell ref="AK5:AK6"/>
    <mergeCell ref="BC17:BD17"/>
    <mergeCell ref="BC31:BH31"/>
    <mergeCell ref="BC32:BD32"/>
    <mergeCell ref="BC33:BC35"/>
    <mergeCell ref="AT19:AY19"/>
    <mergeCell ref="AT20:AU20"/>
    <mergeCell ref="AT21:AT28"/>
    <mergeCell ref="AT30:AY30"/>
    <mergeCell ref="AT31:AU31"/>
    <mergeCell ref="AT32:AT38"/>
    <mergeCell ref="BC60:BH60"/>
    <mergeCell ref="BC61:BD61"/>
    <mergeCell ref="BC62:BC64"/>
    <mergeCell ref="BC66:BD66"/>
    <mergeCell ref="BC51:BD51"/>
    <mergeCell ref="BC52:BC54"/>
    <mergeCell ref="BC56:BD56"/>
    <mergeCell ref="BC37:BD37"/>
    <mergeCell ref="BC40:BH40"/>
    <mergeCell ref="BC41:BD41"/>
    <mergeCell ref="BC42:BC44"/>
    <mergeCell ref="BC46:BD46"/>
    <mergeCell ref="BC50:BH5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7</vt:i4>
      </vt:variant>
      <vt:variant>
        <vt:lpstr>Grafici</vt:lpstr>
      </vt:variant>
      <vt:variant>
        <vt:i4>1</vt:i4>
      </vt:variant>
      <vt:variant>
        <vt:lpstr>Intervalli denominati</vt:lpstr>
      </vt:variant>
      <vt:variant>
        <vt:i4>1</vt:i4>
      </vt:variant>
    </vt:vector>
  </HeadingPairs>
  <TitlesOfParts>
    <vt:vector size="9" baseType="lpstr">
      <vt:lpstr>Foglio1</vt:lpstr>
      <vt:lpstr>Valori assoluti</vt:lpstr>
      <vt:lpstr>C.P. per Regione</vt:lpstr>
      <vt:lpstr>C.P per tipologia di strada</vt:lpstr>
      <vt:lpstr>2016 da spss</vt:lpstr>
      <vt:lpstr>ISTAT 2016</vt:lpstr>
      <vt:lpstr>Dati 2017 spss</vt:lpstr>
      <vt:lpstr>Grafico1</vt:lpstr>
      <vt:lpstr>Foglio1!Area_stampa</vt:lpstr>
    </vt:vector>
  </TitlesOfParts>
  <Company>Ministero delle Infrastrutture e dei Trasporti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Iudicone Enrico</dc:creator>
  <cp:lastModifiedBy>Zacchi Giovanni</cp:lastModifiedBy>
  <cp:lastPrinted>2014-11-10T16:10:32Z</cp:lastPrinted>
  <dcterms:created xsi:type="dcterms:W3CDTF">2014-06-20T06:49:27Z</dcterms:created>
  <dcterms:modified xsi:type="dcterms:W3CDTF">2019-10-15T05:43:59Z</dcterms:modified>
</cp:coreProperties>
</file>